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0" windowWidth="19395" windowHeight="7605"/>
  </bookViews>
  <sheets>
    <sheet name="交流フットＵ１２" sheetId="4" r:id="rId1"/>
    <sheet name="Sheet2" sheetId="2" r:id="rId2"/>
    <sheet name="Sheet3" sheetId="3" r:id="rId3"/>
  </sheets>
  <definedNames>
    <definedName name="_xlnm.Print_Area" localSheetId="0">交流フットＵ１２!$A$1:$BA$32</definedName>
  </definedNames>
  <calcPr calcId="145621"/>
</workbook>
</file>

<file path=xl/calcChain.xml><?xml version="1.0" encoding="utf-8"?>
<calcChain xmlns="http://schemas.openxmlformats.org/spreadsheetml/2006/main">
  <c r="AT10" i="4" l="1"/>
  <c r="AT8" i="4"/>
  <c r="AT6" i="4"/>
  <c r="BQ32" i="4"/>
  <c r="BO32" i="4"/>
  <c r="BN32" i="4" s="1"/>
  <c r="BM32" i="4"/>
  <c r="BK32" i="4"/>
  <c r="BZ32" i="4" s="1"/>
  <c r="BI32" i="4"/>
  <c r="BG32" i="4"/>
  <c r="BF32" i="4"/>
  <c r="BB32" i="4"/>
  <c r="AP32" i="4"/>
  <c r="AX31" i="4" s="1"/>
  <c r="AL32" i="4"/>
  <c r="BR31" i="4"/>
  <c r="BM31" i="4"/>
  <c r="BK31" i="4"/>
  <c r="BJ31" i="4"/>
  <c r="BI31" i="4"/>
  <c r="BF31" i="4" s="1"/>
  <c r="BG31" i="4"/>
  <c r="BB31" i="4"/>
  <c r="BN28" i="4" s="1"/>
  <c r="AT31" i="4"/>
  <c r="AP31" i="4"/>
  <c r="AX32" i="4" s="1"/>
  <c r="AL31" i="4"/>
  <c r="AT32" i="4" s="1"/>
  <c r="BR30" i="4"/>
  <c r="BN30" i="4"/>
  <c r="BI30" i="4"/>
  <c r="BG30" i="4"/>
  <c r="BZ30" i="4" s="1"/>
  <c r="BF30" i="4"/>
  <c r="BX30" i="4" s="1"/>
  <c r="BB30" i="4"/>
  <c r="BJ28" i="4" s="1"/>
  <c r="AP30" i="4"/>
  <c r="AX29" i="4" s="1"/>
  <c r="AL30" i="4"/>
  <c r="AT29" i="4" s="1"/>
  <c r="BZ29" i="4"/>
  <c r="BR29" i="4"/>
  <c r="BV29" i="4" s="1"/>
  <c r="BN29" i="4"/>
  <c r="BJ29" i="4"/>
  <c r="BX29" i="4" s="1"/>
  <c r="BB29" i="4"/>
  <c r="BF28" i="4" s="1"/>
  <c r="AP29" i="4"/>
  <c r="AX30" i="4" s="1"/>
  <c r="AL29" i="4"/>
  <c r="AT30" i="4" s="1"/>
  <c r="BR28" i="4"/>
  <c r="AP28" i="4"/>
  <c r="AX27" i="4" s="1"/>
  <c r="AL28" i="4"/>
  <c r="AT27" i="4" s="1"/>
  <c r="Q28" i="4"/>
  <c r="M28" i="4"/>
  <c r="I28" i="4"/>
  <c r="E28" i="4"/>
  <c r="A28" i="4"/>
  <c r="AP27" i="4"/>
  <c r="AX28" i="4" s="1"/>
  <c r="AL27" i="4"/>
  <c r="AT28" i="4" s="1"/>
  <c r="BQ24" i="4"/>
  <c r="BN24" i="4" s="1"/>
  <c r="BO24" i="4"/>
  <c r="BM24" i="4"/>
  <c r="BZ24" i="4" s="1"/>
  <c r="BK24" i="4"/>
  <c r="BI24" i="4"/>
  <c r="BG24" i="4"/>
  <c r="BF24" i="4"/>
  <c r="BB24" i="4"/>
  <c r="BR20" i="4" s="1"/>
  <c r="AP25" i="4"/>
  <c r="AX24" i="4" s="1"/>
  <c r="AL25" i="4"/>
  <c r="AT24" i="4" s="1"/>
  <c r="BZ23" i="4"/>
  <c r="BW23" i="4"/>
  <c r="BR23" i="4"/>
  <c r="BM23" i="4"/>
  <c r="BK23" i="4"/>
  <c r="BJ23" i="4"/>
  <c r="BI23" i="4"/>
  <c r="BG23" i="4"/>
  <c r="BF23" i="4"/>
  <c r="BX23" i="4" s="1"/>
  <c r="BB23" i="4"/>
  <c r="BN20" i="4" s="1"/>
  <c r="AP24" i="4"/>
  <c r="AX25" i="4" s="1"/>
  <c r="AL24" i="4"/>
  <c r="AT25" i="4" s="1"/>
  <c r="BR22" i="4"/>
  <c r="BN22" i="4"/>
  <c r="BI22" i="4"/>
  <c r="BG22" i="4"/>
  <c r="BF22" i="4" s="1"/>
  <c r="BB22" i="4"/>
  <c r="BJ20" i="4" s="1"/>
  <c r="AP23" i="4"/>
  <c r="AX22" i="4" s="1"/>
  <c r="AL23" i="4"/>
  <c r="AT22" i="4" s="1"/>
  <c r="BZ21" i="4"/>
  <c r="BR21" i="4"/>
  <c r="BN21" i="4"/>
  <c r="BJ21" i="4"/>
  <c r="BW21" i="4" s="1"/>
  <c r="BB21" i="4"/>
  <c r="BF20" i="4" s="1"/>
  <c r="AP22" i="4"/>
  <c r="AX23" i="4" s="1"/>
  <c r="AL22" i="4"/>
  <c r="AT23" i="4" s="1"/>
  <c r="AP21" i="4"/>
  <c r="AX20" i="4" s="1"/>
  <c r="AL21" i="4"/>
  <c r="AT20" i="4" s="1"/>
  <c r="Q20" i="4"/>
  <c r="M20" i="4"/>
  <c r="I20" i="4"/>
  <c r="E20" i="4"/>
  <c r="A20" i="4"/>
  <c r="AP20" i="4"/>
  <c r="AX21" i="4" s="1"/>
  <c r="AL20" i="4"/>
  <c r="AT21" i="4" s="1"/>
  <c r="BQ17" i="4"/>
  <c r="BO17" i="4"/>
  <c r="BN17" i="4"/>
  <c r="BM17" i="4"/>
  <c r="BK17" i="4"/>
  <c r="BJ17" i="4"/>
  <c r="BI17" i="4"/>
  <c r="BG17" i="4"/>
  <c r="BF17" i="4" s="1"/>
  <c r="BB17" i="4"/>
  <c r="BR13" i="4" s="1"/>
  <c r="BR16" i="4"/>
  <c r="BM16" i="4"/>
  <c r="BJ16" i="4" s="1"/>
  <c r="BK16" i="4"/>
  <c r="BI16" i="4"/>
  <c r="BG16" i="4"/>
  <c r="BZ16" i="4" s="1"/>
  <c r="BF16" i="4"/>
  <c r="BB16" i="4"/>
  <c r="BN13" i="4" s="1"/>
  <c r="AP16" i="4"/>
  <c r="AX15" i="4" s="1"/>
  <c r="AL16" i="4"/>
  <c r="AT15" i="4" s="1"/>
  <c r="BR15" i="4"/>
  <c r="BN15" i="4"/>
  <c r="BI15" i="4"/>
  <c r="BG15" i="4"/>
  <c r="BF15" i="4" s="1"/>
  <c r="BB15" i="4"/>
  <c r="BJ13" i="4" s="1"/>
  <c r="AP15" i="4"/>
  <c r="AX16" i="4" s="1"/>
  <c r="AL15" i="4"/>
  <c r="AT16" i="4" s="1"/>
  <c r="BZ14" i="4"/>
  <c r="BX14" i="4"/>
  <c r="BR14" i="4"/>
  <c r="BN14" i="4"/>
  <c r="BJ14" i="4"/>
  <c r="BW14" i="4" s="1"/>
  <c r="BB14" i="4"/>
  <c r="BF13" i="4" s="1"/>
  <c r="AP10" i="4"/>
  <c r="AX9" i="4" s="1"/>
  <c r="AL10" i="4"/>
  <c r="AT9" i="4" s="1"/>
  <c r="AP9" i="4"/>
  <c r="AX10" i="4" s="1"/>
  <c r="AL9" i="4"/>
  <c r="Q13" i="4"/>
  <c r="M13" i="4"/>
  <c r="I13" i="4"/>
  <c r="E13" i="4"/>
  <c r="A13" i="4"/>
  <c r="AP14" i="4"/>
  <c r="AX13" i="4" s="1"/>
  <c r="AL14" i="4"/>
  <c r="AT13" i="4" s="1"/>
  <c r="AP13" i="4"/>
  <c r="AX14" i="4" s="1"/>
  <c r="AL13" i="4"/>
  <c r="AT14" i="4" s="1"/>
  <c r="AP8" i="4"/>
  <c r="AX7" i="4" s="1"/>
  <c r="AL8" i="4"/>
  <c r="AT7" i="4" s="1"/>
  <c r="BX9" i="4"/>
  <c r="BQ9" i="4"/>
  <c r="BO9" i="4"/>
  <c r="BN9" i="4"/>
  <c r="BM9" i="4"/>
  <c r="BK9" i="4"/>
  <c r="BJ9" i="4"/>
  <c r="BI9" i="4"/>
  <c r="BG9" i="4"/>
  <c r="BZ9" i="4" s="1"/>
  <c r="BF9" i="4"/>
  <c r="BW9" i="4" s="1"/>
  <c r="BB9" i="4"/>
  <c r="AP7" i="4"/>
  <c r="AX8" i="4" s="1"/>
  <c r="AL7" i="4"/>
  <c r="BR8" i="4"/>
  <c r="BM8" i="4"/>
  <c r="BK8" i="4"/>
  <c r="BJ8" i="4"/>
  <c r="BI8" i="4"/>
  <c r="BG8" i="4"/>
  <c r="BF8" i="4" s="1"/>
  <c r="BB8" i="4"/>
  <c r="BN5" i="4" s="1"/>
  <c r="AP12" i="4"/>
  <c r="AX11" i="4" s="1"/>
  <c r="AL12" i="4"/>
  <c r="AT11" i="4" s="1"/>
  <c r="BR7" i="4"/>
  <c r="BN7" i="4"/>
  <c r="BI7" i="4"/>
  <c r="BF7" i="4" s="1"/>
  <c r="BG7" i="4"/>
  <c r="BZ7" i="4" s="1"/>
  <c r="BB7" i="4"/>
  <c r="BJ5" i="4" s="1"/>
  <c r="AP11" i="4"/>
  <c r="AX12" i="4" s="1"/>
  <c r="AL11" i="4"/>
  <c r="AT12" i="4" s="1"/>
  <c r="BZ6" i="4"/>
  <c r="BR6" i="4"/>
  <c r="BN6" i="4"/>
  <c r="BX6" i="4" s="1"/>
  <c r="BJ6" i="4"/>
  <c r="BB6" i="4"/>
  <c r="AP6" i="4"/>
  <c r="AX5" i="4" s="1"/>
  <c r="AL6" i="4"/>
  <c r="AT5" i="4" s="1"/>
  <c r="BR5" i="4"/>
  <c r="BF5" i="4"/>
  <c r="AP5" i="4"/>
  <c r="AX6" i="4" s="1"/>
  <c r="AL5" i="4"/>
  <c r="Q5" i="4"/>
  <c r="M5" i="4"/>
  <c r="I5" i="4"/>
  <c r="E5" i="4"/>
  <c r="A5" i="4"/>
  <c r="BT2" i="4"/>
  <c r="BT1" i="4"/>
  <c r="BB1" i="4"/>
  <c r="BX31" i="4" l="1"/>
  <c r="BW31" i="4"/>
  <c r="BV31" i="4"/>
  <c r="BY31" i="4" s="1"/>
  <c r="CB31" i="4" s="1"/>
  <c r="BW8" i="4"/>
  <c r="BV8" i="4"/>
  <c r="BY8" i="4" s="1"/>
  <c r="BX8" i="4"/>
  <c r="BY29" i="4"/>
  <c r="CB29" i="4" s="1"/>
  <c r="BX24" i="4"/>
  <c r="BW7" i="4"/>
  <c r="BX7" i="4"/>
  <c r="BV7" i="4"/>
  <c r="BY7" i="4" s="1"/>
  <c r="CB7" i="4" s="1"/>
  <c r="BX15" i="4"/>
  <c r="BV15" i="4"/>
  <c r="BW15" i="4"/>
  <c r="BV17" i="4"/>
  <c r="BY17" i="4" s="1"/>
  <c r="BX17" i="4"/>
  <c r="BW17" i="4"/>
  <c r="BV16" i="4"/>
  <c r="BY16" i="4" s="1"/>
  <c r="CB16" i="4" s="1"/>
  <c r="BV22" i="4"/>
  <c r="BY22" i="4" s="1"/>
  <c r="BX22" i="4"/>
  <c r="BW22" i="4"/>
  <c r="BV21" i="4"/>
  <c r="BY21" i="4" s="1"/>
  <c r="CB21" i="4" s="1"/>
  <c r="BV6" i="4"/>
  <c r="BY6" i="4" s="1"/>
  <c r="CB6" i="4" s="1"/>
  <c r="BZ8" i="4"/>
  <c r="BX21" i="4"/>
  <c r="BW24" i="4"/>
  <c r="BW29" i="4"/>
  <c r="BV30" i="4"/>
  <c r="BY30" i="4" s="1"/>
  <c r="CB30" i="4" s="1"/>
  <c r="BZ22" i="4"/>
  <c r="BW16" i="4"/>
  <c r="BV24" i="4"/>
  <c r="BY24" i="4" s="1"/>
  <c r="CB24" i="4" s="1"/>
  <c r="BZ31" i="4"/>
  <c r="BW6" i="4"/>
  <c r="BV9" i="4"/>
  <c r="BY9" i="4" s="1"/>
  <c r="CB9" i="4" s="1"/>
  <c r="BV14" i="4"/>
  <c r="BY14" i="4" s="1"/>
  <c r="CB14" i="4" s="1"/>
  <c r="BJ24" i="4"/>
  <c r="BW30" i="4"/>
  <c r="BW32" i="4"/>
  <c r="BZ15" i="4"/>
  <c r="BX16" i="4"/>
  <c r="BZ17" i="4"/>
  <c r="BV23" i="4"/>
  <c r="BY23" i="4" s="1"/>
  <c r="CB23" i="4" s="1"/>
  <c r="BJ32" i="4"/>
  <c r="BV32" i="4" s="1"/>
  <c r="CA6" i="4" l="1"/>
  <c r="CB17" i="4"/>
  <c r="CA17" i="4" s="1"/>
  <c r="BX32" i="4"/>
  <c r="BY32" i="4" s="1"/>
  <c r="CB32" i="4" s="1"/>
  <c r="BY15" i="4"/>
  <c r="CB15" i="4" s="1"/>
  <c r="CB8" i="4"/>
  <c r="CA8" i="4" s="1"/>
  <c r="CA7" i="4"/>
  <c r="CA23" i="4"/>
  <c r="CA14" i="4"/>
  <c r="CB22" i="4"/>
  <c r="CA22" i="4" s="1"/>
  <c r="CA24" i="4"/>
  <c r="CA32" i="4" l="1"/>
  <c r="CA29" i="4"/>
  <c r="CA31" i="4"/>
  <c r="CA30" i="4"/>
  <c r="CA16" i="4"/>
  <c r="CA15" i="4"/>
  <c r="CA9" i="4"/>
  <c r="CA21" i="4"/>
</calcChain>
</file>

<file path=xl/sharedStrings.xml><?xml version="1.0" encoding="utf-8"?>
<sst xmlns="http://schemas.openxmlformats.org/spreadsheetml/2006/main" count="170" uniqueCount="50">
  <si>
    <t>対戦及び審判割り当て</t>
    <rPh sb="0" eb="2">
      <t>タイセン</t>
    </rPh>
    <rPh sb="2" eb="3">
      <t>オヨ</t>
    </rPh>
    <rPh sb="4" eb="6">
      <t>シンパン</t>
    </rPh>
    <rPh sb="6" eb="7">
      <t>ワ</t>
    </rPh>
    <rPh sb="8" eb="9">
      <t>ア</t>
    </rPh>
    <phoneticPr fontId="4"/>
  </si>
  <si>
    <t>会場</t>
    <rPh sb="0" eb="2">
      <t>カイジョウ</t>
    </rPh>
    <phoneticPr fontId="4"/>
  </si>
  <si>
    <t>八軒北</t>
    <rPh sb="0" eb="2">
      <t>ハチケン</t>
    </rPh>
    <rPh sb="2" eb="3">
      <t>キタ</t>
    </rPh>
    <phoneticPr fontId="1"/>
  </si>
  <si>
    <t>車</t>
    <rPh sb="0" eb="1">
      <t>クルマ</t>
    </rPh>
    <phoneticPr fontId="4"/>
  </si>
  <si>
    <t>台</t>
    <rPh sb="0" eb="1">
      <t>ダイ</t>
    </rPh>
    <phoneticPr fontId="4"/>
  </si>
  <si>
    <t>開場</t>
    <rPh sb="0" eb="2">
      <t>カイジョウ</t>
    </rPh>
    <phoneticPr fontId="4"/>
  </si>
  <si>
    <t>対戦</t>
    <rPh sb="0" eb="2">
      <t>タイセン</t>
    </rPh>
    <phoneticPr fontId="4"/>
  </si>
  <si>
    <t>審判</t>
    <rPh sb="0" eb="2">
      <t>シンパン</t>
    </rPh>
    <phoneticPr fontId="4"/>
  </si>
  <si>
    <t>勝</t>
    <rPh sb="0" eb="1">
      <t>カチ</t>
    </rPh>
    <phoneticPr fontId="4"/>
  </si>
  <si>
    <t>敗</t>
    <rPh sb="0" eb="1">
      <t>ハイ</t>
    </rPh>
    <phoneticPr fontId="4"/>
  </si>
  <si>
    <t>分</t>
    <rPh sb="0" eb="1">
      <t>ワ</t>
    </rPh>
    <phoneticPr fontId="4"/>
  </si>
  <si>
    <t>勝点</t>
    <rPh sb="0" eb="1">
      <t>カチ</t>
    </rPh>
    <rPh sb="1" eb="2">
      <t>テン</t>
    </rPh>
    <phoneticPr fontId="4"/>
  </si>
  <si>
    <t>得失差</t>
    <rPh sb="0" eb="1">
      <t>トク</t>
    </rPh>
    <rPh sb="1" eb="2">
      <t>シツ</t>
    </rPh>
    <rPh sb="2" eb="3">
      <t>サ</t>
    </rPh>
    <phoneticPr fontId="4"/>
  </si>
  <si>
    <t>順位</t>
    <rPh sb="0" eb="2">
      <t>ジュンイ</t>
    </rPh>
    <phoneticPr fontId="4"/>
  </si>
  <si>
    <t>Ａ</t>
    <phoneticPr fontId="4"/>
  </si>
  <si>
    <t>Ａブロック</t>
    <phoneticPr fontId="4"/>
  </si>
  <si>
    <t>手稲東Ａ</t>
    <rPh sb="0" eb="2">
      <t>テイネ</t>
    </rPh>
    <rPh sb="2" eb="3">
      <t>ヒガシ</t>
    </rPh>
    <phoneticPr fontId="1"/>
  </si>
  <si>
    <t>Ａ</t>
    <phoneticPr fontId="4"/>
  </si>
  <si>
    <t>-</t>
    <phoneticPr fontId="4"/>
  </si>
  <si>
    <t>Ｂ</t>
    <phoneticPr fontId="4"/>
  </si>
  <si>
    <t>八軒西</t>
    <rPh sb="0" eb="2">
      <t>ハチケン</t>
    </rPh>
    <rPh sb="2" eb="3">
      <t>ニシ</t>
    </rPh>
    <phoneticPr fontId="1"/>
  </si>
  <si>
    <t>札幌西</t>
    <rPh sb="0" eb="2">
      <t>サッポロ</t>
    </rPh>
    <rPh sb="2" eb="3">
      <t>ニシ</t>
    </rPh>
    <phoneticPr fontId="1"/>
  </si>
  <si>
    <t>Ｂ</t>
    <phoneticPr fontId="4"/>
  </si>
  <si>
    <t>Ｂブロック</t>
    <phoneticPr fontId="4"/>
  </si>
  <si>
    <t>琴似中央</t>
    <rPh sb="0" eb="2">
      <t>コトニ</t>
    </rPh>
    <rPh sb="2" eb="4">
      <t>チュウオウ</t>
    </rPh>
    <phoneticPr fontId="1"/>
  </si>
  <si>
    <t>西野第二</t>
    <rPh sb="0" eb="2">
      <t>ニシノ</t>
    </rPh>
    <rPh sb="2" eb="4">
      <t>ダイニ</t>
    </rPh>
    <phoneticPr fontId="1"/>
  </si>
  <si>
    <t>Ｃ</t>
    <phoneticPr fontId="4"/>
  </si>
  <si>
    <t>Ｃ</t>
    <phoneticPr fontId="4"/>
  </si>
  <si>
    <t>Ｃブロック</t>
    <phoneticPr fontId="4"/>
  </si>
  <si>
    <t>福井野</t>
    <rPh sb="0" eb="2">
      <t>フクイ</t>
    </rPh>
    <rPh sb="2" eb="3">
      <t>ノ</t>
    </rPh>
    <phoneticPr fontId="1"/>
  </si>
  <si>
    <t>Ｃ</t>
    <phoneticPr fontId="4"/>
  </si>
  <si>
    <t>-</t>
    <phoneticPr fontId="4"/>
  </si>
  <si>
    <t>手稲東</t>
    <rPh sb="0" eb="2">
      <t>テイネ</t>
    </rPh>
    <rPh sb="2" eb="3">
      <t>ヒガシ</t>
    </rPh>
    <phoneticPr fontId="1"/>
  </si>
  <si>
    <t>Ｄ</t>
    <phoneticPr fontId="4"/>
  </si>
  <si>
    <t>Ｄ</t>
    <phoneticPr fontId="4"/>
  </si>
  <si>
    <t>Ｄブロック</t>
    <phoneticPr fontId="4"/>
  </si>
  <si>
    <t>Ｄ</t>
    <phoneticPr fontId="4"/>
  </si>
  <si>
    <t>発寒</t>
    <rPh sb="0" eb="2">
      <t>ハッサム</t>
    </rPh>
    <phoneticPr fontId="1"/>
  </si>
  <si>
    <t>Ｕ１２　西区交流フットサル大会</t>
    <rPh sb="4" eb="6">
      <t>ニシク</t>
    </rPh>
    <rPh sb="6" eb="8">
      <t>コウリュウ</t>
    </rPh>
    <rPh sb="13" eb="15">
      <t>タイカイ</t>
    </rPh>
    <phoneticPr fontId="4"/>
  </si>
  <si>
    <t>１０月１３日（月）</t>
    <rPh sb="2" eb="3">
      <t>ガツ</t>
    </rPh>
    <rPh sb="5" eb="6">
      <t>ニチ</t>
    </rPh>
    <rPh sb="7" eb="8">
      <t>ゲツ</t>
    </rPh>
    <phoneticPr fontId="4"/>
  </si>
  <si>
    <t>西野第二A</t>
    <rPh sb="0" eb="2">
      <t>ニシノ</t>
    </rPh>
    <rPh sb="2" eb="4">
      <t>ダイニ</t>
    </rPh>
    <phoneticPr fontId="1"/>
  </si>
  <si>
    <t>手稲東B</t>
    <rPh sb="0" eb="2">
      <t>テイネ</t>
    </rPh>
    <rPh sb="2" eb="3">
      <t>ヒガシ</t>
    </rPh>
    <phoneticPr fontId="1"/>
  </si>
  <si>
    <t>西野第二B</t>
    <rPh sb="0" eb="2">
      <t>ニシノ</t>
    </rPh>
    <rPh sb="2" eb="4">
      <t>ダイニ</t>
    </rPh>
    <phoneticPr fontId="1"/>
  </si>
  <si>
    <t>八軒</t>
    <rPh sb="0" eb="2">
      <t>ハチケン</t>
    </rPh>
    <phoneticPr fontId="1"/>
  </si>
  <si>
    <t>西園</t>
    <rPh sb="0" eb="1">
      <t>セイ</t>
    </rPh>
    <rPh sb="1" eb="2">
      <t>エン</t>
    </rPh>
    <phoneticPr fontId="1"/>
  </si>
  <si>
    <t>ボニータ</t>
    <phoneticPr fontId="1"/>
  </si>
  <si>
    <t>琴似</t>
    <rPh sb="0" eb="2">
      <t>コトニ</t>
    </rPh>
    <phoneticPr fontId="1"/>
  </si>
  <si>
    <t>平和</t>
    <rPh sb="0" eb="2">
      <t>ヘイワ</t>
    </rPh>
    <phoneticPr fontId="1"/>
  </si>
  <si>
    <t>１０分（２分）１０分</t>
    <rPh sb="2" eb="3">
      <t>フン</t>
    </rPh>
    <rPh sb="5" eb="6">
      <t>フン</t>
    </rPh>
    <rPh sb="9" eb="10">
      <t>フン</t>
    </rPh>
    <phoneticPr fontId="4"/>
  </si>
  <si>
    <t>山の手</t>
    <rPh sb="0" eb="1">
      <t>ヤマ</t>
    </rPh>
    <rPh sb="2" eb="3">
      <t>テ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</si>
</sst>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\+General;\-General;&quot;±&quot;0"/>
  </numFmts>
  <fonts count="2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24"/>
      <name val="HG丸ｺﾞｼｯｸM-PRO"/>
      <family val="3"/>
      <charset val="128"/>
    </font>
    <font>
      <sz val="6"/>
      <name val="ＭＳ Ｐゴシック"/>
      <family val="3"/>
      <charset val="128"/>
    </font>
    <font>
      <sz val="16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1"/>
      <color indexed="9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4"/>
      <color indexed="9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8"/>
      <name val="ＭＳ Ｐゴシック"/>
      <family val="2"/>
      <charset val="128"/>
    </font>
    <font>
      <sz val="11"/>
      <color theme="0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1"/>
      <color indexed="12"/>
      <name val="ＭＳ Ｐゴシック"/>
      <family val="3"/>
      <charset val="128"/>
    </font>
    <font>
      <u/>
      <sz val="11"/>
      <color indexed="12"/>
      <name val="ＭＳ Ｐゴシック"/>
      <family val="2"/>
      <charset val="128"/>
    </font>
    <font>
      <u/>
      <sz val="11"/>
      <color theme="10"/>
      <name val="ＭＳ Ｐゴシック"/>
      <family val="3"/>
      <charset val="128"/>
    </font>
    <font>
      <sz val="10"/>
      <name val="ＭＳ Ｐゴシック"/>
      <family val="2"/>
      <charset val="128"/>
    </font>
    <font>
      <sz val="10"/>
      <name val="ＭＳ Ｐゴシック"/>
      <family val="3"/>
      <charset val="128"/>
    </font>
  </fonts>
  <fills count="3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indexed="26"/>
        <bgColor indexed="41"/>
      </patternFill>
    </fill>
    <fill>
      <patternFill patternType="solid">
        <fgColor indexed="26"/>
        <bgColor indexed="13"/>
      </patternFill>
    </fill>
    <fill>
      <patternFill patternType="solid">
        <fgColor indexed="26"/>
        <bgColor indexed="34"/>
      </patternFill>
    </fill>
    <fill>
      <patternFill patternType="solid">
        <fgColor indexed="13"/>
        <bgColor indexed="26"/>
      </patternFill>
    </fill>
    <fill>
      <patternFill patternType="solid">
        <fgColor indexed="13"/>
        <bgColor indexed="51"/>
      </patternFill>
    </fill>
    <fill>
      <patternFill patternType="solid">
        <fgColor indexed="34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31"/>
        <bgColor indexed="27"/>
      </patternFill>
    </fill>
    <fill>
      <patternFill patternType="solid">
        <fgColor indexed="31"/>
        <bgColor indexed="50"/>
      </patternFill>
    </fill>
    <fill>
      <patternFill patternType="solid">
        <fgColor indexed="44"/>
        <bgColor indexed="27"/>
      </patternFill>
    </fill>
    <fill>
      <patternFill patternType="solid">
        <fgColor indexed="44"/>
        <bgColor indexed="24"/>
      </patternFill>
    </fill>
    <fill>
      <patternFill patternType="solid">
        <fgColor indexed="50"/>
        <bgColor indexed="31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42"/>
        <bgColor indexed="26"/>
      </patternFill>
    </fill>
    <fill>
      <patternFill patternType="solid">
        <fgColor indexed="42"/>
        <bgColor indexed="41"/>
      </patternFill>
    </fill>
    <fill>
      <patternFill patternType="solid">
        <fgColor indexed="42"/>
        <bgColor indexed="27"/>
      </patternFill>
    </fill>
    <fill>
      <patternFill patternType="solid">
        <fgColor indexed="41"/>
        <bgColor indexed="27"/>
      </patternFill>
    </fill>
    <fill>
      <patternFill patternType="solid">
        <fgColor indexed="27"/>
        <bgColor indexed="42"/>
      </patternFill>
    </fill>
    <fill>
      <patternFill patternType="solid">
        <fgColor indexed="41"/>
        <bgColor indexed="42"/>
      </patternFill>
    </fill>
    <fill>
      <patternFill patternType="solid">
        <fgColor indexed="22"/>
        <bgColor indexed="31"/>
      </patternFill>
    </fill>
    <fill>
      <patternFill patternType="solid">
        <fgColor indexed="22"/>
        <bgColor indexed="46"/>
      </patternFill>
    </fill>
    <fill>
      <patternFill patternType="solid">
        <fgColor indexed="22"/>
        <bgColor indexed="55"/>
      </patternFill>
    </fill>
    <fill>
      <patternFill patternType="solid">
        <fgColor indexed="46"/>
        <bgColor indexed="22"/>
      </patternFill>
    </fill>
    <fill>
      <patternFill patternType="solid">
        <fgColor indexed="46"/>
        <bgColor indexed="45"/>
      </patternFill>
    </fill>
    <fill>
      <patternFill patternType="solid">
        <fgColor indexed="55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54"/>
        <bgColor indexed="23"/>
      </patternFill>
    </fill>
    <fill>
      <patternFill patternType="solid">
        <fgColor indexed="23"/>
        <bgColor indexed="54"/>
      </patternFill>
    </fill>
    <fill>
      <patternFill patternType="solid">
        <fgColor indexed="48"/>
        <bgColor indexed="5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25">
    <xf numFmtId="0" fontId="0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2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/>
    <xf numFmtId="0" fontId="13" fillId="8" borderId="0">
      <alignment vertical="center"/>
    </xf>
    <xf numFmtId="0" fontId="13" fillId="9" borderId="0">
      <alignment vertical="center"/>
    </xf>
    <xf numFmtId="0" fontId="13" fillId="9" borderId="0">
      <alignment vertical="center"/>
    </xf>
    <xf numFmtId="0" fontId="13" fillId="10" borderId="0">
      <alignment vertical="center"/>
    </xf>
    <xf numFmtId="0" fontId="13" fillId="11" borderId="0">
      <alignment vertical="center"/>
    </xf>
    <xf numFmtId="0" fontId="13" fillId="12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/>
    <xf numFmtId="0" fontId="13" fillId="8" borderId="0">
      <alignment vertical="center"/>
    </xf>
    <xf numFmtId="0" fontId="13" fillId="9" borderId="0">
      <alignment vertical="center"/>
    </xf>
    <xf numFmtId="0" fontId="13" fillId="9" borderId="0">
      <alignment vertical="center"/>
    </xf>
    <xf numFmtId="0" fontId="13" fillId="10" borderId="0">
      <alignment vertical="center"/>
    </xf>
    <xf numFmtId="0" fontId="13" fillId="11" borderId="0">
      <alignment vertical="center"/>
    </xf>
    <xf numFmtId="0" fontId="13" fillId="12" borderId="0">
      <alignment vertical="center"/>
    </xf>
    <xf numFmtId="0" fontId="12" fillId="3" borderId="0" applyNumberFormat="0" applyBorder="0" applyAlignment="0" applyProtection="0">
      <alignment vertical="center"/>
    </xf>
    <xf numFmtId="0" fontId="13" fillId="13" borderId="0" applyNumberFormat="0" applyBorder="0" applyAlignment="0" applyProtection="0"/>
    <xf numFmtId="0" fontId="13" fillId="14" borderId="0">
      <alignment vertical="center"/>
    </xf>
    <xf numFmtId="0" fontId="13" fillId="15" borderId="0">
      <alignment vertical="center"/>
    </xf>
    <xf numFmtId="0" fontId="13" fillId="15" borderId="0">
      <alignment vertical="center"/>
    </xf>
    <xf numFmtId="0" fontId="13" fillId="16" borderId="0">
      <alignment vertical="center"/>
    </xf>
    <xf numFmtId="0" fontId="13" fillId="17" borderId="0">
      <alignment vertical="center"/>
    </xf>
    <xf numFmtId="0" fontId="13" fillId="18" borderId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/>
    <xf numFmtId="0" fontId="13" fillId="20" borderId="0">
      <alignment vertical="center"/>
    </xf>
    <xf numFmtId="0" fontId="13" fillId="2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/>
    <xf numFmtId="0" fontId="13" fillId="20" borderId="0">
      <alignment vertical="center"/>
    </xf>
    <xf numFmtId="0" fontId="13" fillId="20" borderId="0">
      <alignment vertical="center"/>
    </xf>
    <xf numFmtId="0" fontId="13" fillId="21" borderId="0" applyNumberFormat="0" applyBorder="0" applyAlignment="0" applyProtection="0"/>
    <xf numFmtId="0" fontId="13" fillId="22" borderId="0">
      <alignment vertical="center"/>
    </xf>
    <xf numFmtId="0" fontId="13" fillId="23" borderId="0">
      <alignment vertical="center"/>
    </xf>
    <xf numFmtId="0" fontId="13" fillId="23" borderId="0">
      <alignment vertical="center"/>
    </xf>
    <xf numFmtId="0" fontId="13" fillId="24" borderId="0">
      <alignment vertical="center"/>
    </xf>
    <xf numFmtId="0" fontId="13" fillId="25" borderId="0">
      <alignment vertical="center"/>
    </xf>
    <xf numFmtId="0" fontId="13" fillId="26" borderId="0">
      <alignment vertical="center"/>
    </xf>
    <xf numFmtId="0" fontId="13" fillId="20" borderId="0" applyNumberFormat="0" applyBorder="0" applyAlignment="0" applyProtection="0"/>
    <xf numFmtId="0" fontId="13" fillId="20" borderId="0">
      <alignment vertical="center"/>
    </xf>
    <xf numFmtId="0" fontId="13" fillId="20" borderId="0">
      <alignment vertical="center"/>
    </xf>
    <xf numFmtId="0" fontId="12" fillId="5" borderId="0" applyNumberFormat="0" applyBorder="0" applyAlignment="0" applyProtection="0">
      <alignment vertical="center"/>
    </xf>
    <xf numFmtId="0" fontId="13" fillId="27" borderId="0" applyNumberFormat="0" applyBorder="0" applyAlignment="0" applyProtection="0"/>
    <xf numFmtId="0" fontId="13" fillId="28" borderId="0">
      <alignment vertical="center"/>
    </xf>
    <xf numFmtId="0" fontId="13" fillId="29" borderId="0">
      <alignment vertical="center"/>
    </xf>
    <xf numFmtId="0" fontId="13" fillId="29" borderId="0">
      <alignment vertical="center"/>
    </xf>
    <xf numFmtId="0" fontId="13" fillId="30" borderId="0">
      <alignment vertical="center"/>
    </xf>
    <xf numFmtId="0" fontId="13" fillId="31" borderId="0">
      <alignment vertical="center"/>
    </xf>
    <xf numFmtId="0" fontId="13" fillId="32" borderId="0">
      <alignment vertical="center"/>
    </xf>
    <xf numFmtId="0" fontId="12" fillId="5" borderId="0" applyNumberFormat="0" applyBorder="0" applyAlignment="0" applyProtection="0">
      <alignment vertical="center"/>
    </xf>
    <xf numFmtId="0" fontId="13" fillId="27" borderId="0" applyNumberFormat="0" applyBorder="0" applyAlignment="0" applyProtection="0"/>
    <xf numFmtId="0" fontId="13" fillId="28" borderId="0">
      <alignment vertical="center"/>
    </xf>
    <xf numFmtId="0" fontId="13" fillId="29" borderId="0">
      <alignment vertical="center"/>
    </xf>
    <xf numFmtId="0" fontId="13" fillId="29" borderId="0">
      <alignment vertical="center"/>
    </xf>
    <xf numFmtId="0" fontId="13" fillId="30" borderId="0">
      <alignment vertical="center"/>
    </xf>
    <xf numFmtId="0" fontId="13" fillId="31" borderId="0">
      <alignment vertical="center"/>
    </xf>
    <xf numFmtId="0" fontId="13" fillId="32" borderId="0">
      <alignment vertical="center"/>
    </xf>
    <xf numFmtId="0" fontId="13" fillId="33" borderId="0">
      <alignment vertical="center"/>
    </xf>
    <xf numFmtId="0" fontId="13" fillId="13" borderId="0">
      <alignment vertical="center"/>
    </xf>
    <xf numFmtId="0" fontId="13" fillId="21" borderId="0">
      <alignment vertical="center"/>
    </xf>
    <xf numFmtId="0" fontId="13" fillId="27" borderId="0">
      <alignment vertical="center"/>
    </xf>
    <xf numFmtId="0" fontId="14" fillId="34" borderId="0">
      <alignment vertical="center"/>
    </xf>
    <xf numFmtId="0" fontId="2" fillId="0" borderId="0"/>
    <xf numFmtId="0" fontId="13" fillId="0" borderId="0">
      <alignment vertical="center"/>
    </xf>
    <xf numFmtId="0" fontId="15" fillId="0" borderId="0">
      <alignment vertical="center"/>
    </xf>
    <xf numFmtId="0" fontId="16" fillId="2" borderId="0" applyNumberFormat="0" applyBorder="0" applyAlignment="0" applyProtection="0">
      <alignment vertical="center"/>
    </xf>
    <xf numFmtId="0" fontId="14" fillId="34" borderId="0" applyNumberFormat="0" applyBorder="0" applyAlignment="0" applyProtection="0"/>
    <xf numFmtId="0" fontId="14" fillId="34" borderId="0">
      <alignment vertical="center"/>
    </xf>
    <xf numFmtId="0" fontId="14" fillId="35" borderId="0">
      <alignment vertical="center"/>
    </xf>
    <xf numFmtId="0" fontId="14" fillId="36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20" fillId="0" borderId="0" applyNumberFormat="0" applyFill="0" applyBorder="0" applyAlignment="0" applyProtection="0"/>
    <xf numFmtId="0" fontId="19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19" fillId="0" borderId="0" applyNumberForma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20" fillId="0" borderId="0" applyNumberFormat="0" applyFill="0" applyBorder="0" applyAlignment="0" applyProtection="0"/>
    <xf numFmtId="0" fontId="19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38" fontId="2" fillId="0" borderId="0" applyFont="0" applyFill="0" applyBorder="0" applyAlignment="0" applyProtection="0"/>
    <xf numFmtId="38" fontId="22" fillId="0" borderId="0" applyFill="0" applyBorder="0" applyAlignment="0" applyProtection="0"/>
    <xf numFmtId="38" fontId="23" fillId="0" borderId="0">
      <alignment vertical="center"/>
    </xf>
    <xf numFmtId="38" fontId="22" fillId="0" borderId="0">
      <alignment vertical="center"/>
    </xf>
    <xf numFmtId="38" fontId="13" fillId="0" borderId="0">
      <alignment vertical="center"/>
    </xf>
    <xf numFmtId="38" fontId="15" fillId="0" borderId="0">
      <alignment vertical="center"/>
    </xf>
    <xf numFmtId="0" fontId="2" fillId="0" borderId="0"/>
    <xf numFmtId="0" fontId="23" fillId="0" borderId="0"/>
    <xf numFmtId="0" fontId="23" fillId="0" borderId="0"/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22" fillId="0" borderId="0"/>
    <xf numFmtId="0" fontId="23" fillId="0" borderId="0"/>
  </cellStyleXfs>
  <cellXfs count="55">
    <xf numFmtId="0" fontId="0" fillId="0" borderId="0" xfId="0">
      <alignment vertical="center"/>
    </xf>
    <xf numFmtId="0" fontId="3" fillId="0" borderId="1" xfId="1" applyFont="1" applyFill="1" applyBorder="1" applyAlignment="1">
      <alignment horizontal="center" vertical="center" shrinkToFit="1"/>
    </xf>
    <xf numFmtId="0" fontId="3" fillId="0" borderId="2" xfId="1" applyFont="1" applyFill="1" applyBorder="1" applyAlignment="1">
      <alignment horizontal="center" vertical="center" shrinkToFit="1"/>
    </xf>
    <xf numFmtId="0" fontId="3" fillId="0" borderId="3" xfId="1" applyFont="1" applyFill="1" applyBorder="1" applyAlignment="1">
      <alignment horizontal="center" vertical="center" shrinkToFit="1"/>
    </xf>
    <xf numFmtId="0" fontId="5" fillId="0" borderId="4" xfId="1" applyFont="1" applyFill="1" applyBorder="1" applyAlignment="1">
      <alignment horizontal="center" vertical="center" shrinkToFit="1"/>
    </xf>
    <xf numFmtId="0" fontId="6" fillId="0" borderId="0" xfId="1" applyFont="1" applyFill="1" applyBorder="1" applyAlignment="1">
      <alignment horizontal="center" vertical="center" shrinkToFit="1"/>
    </xf>
    <xf numFmtId="0" fontId="3" fillId="0" borderId="0" xfId="1" applyFont="1" applyFill="1" applyAlignment="1">
      <alignment horizontal="center" vertical="center" shrinkToFit="1"/>
    </xf>
    <xf numFmtId="0" fontId="6" fillId="0" borderId="0" xfId="1" applyFont="1" applyFill="1" applyAlignment="1">
      <alignment horizontal="center" vertical="center" shrinkToFit="1"/>
    </xf>
    <xf numFmtId="56" fontId="5" fillId="0" borderId="4" xfId="1" applyNumberFormat="1" applyFont="1" applyFill="1" applyBorder="1" applyAlignment="1">
      <alignment horizontal="center" vertical="center" shrinkToFit="1"/>
    </xf>
    <xf numFmtId="0" fontId="7" fillId="0" borderId="0" xfId="1" applyFont="1" applyFill="1" applyAlignment="1">
      <alignment horizontal="center" vertical="center" shrinkToFit="1"/>
    </xf>
    <xf numFmtId="0" fontId="3" fillId="0" borderId="5" xfId="1" applyFont="1" applyFill="1" applyBorder="1" applyAlignment="1">
      <alignment horizontal="center" vertical="center" shrinkToFit="1"/>
    </xf>
    <xf numFmtId="0" fontId="3" fillId="0" borderId="6" xfId="1" applyFont="1" applyFill="1" applyBorder="1" applyAlignment="1">
      <alignment horizontal="center" vertical="center" shrinkToFit="1"/>
    </xf>
    <xf numFmtId="0" fontId="3" fillId="0" borderId="7" xfId="1" applyFont="1" applyFill="1" applyBorder="1" applyAlignment="1">
      <alignment horizontal="center" vertical="center" shrinkToFit="1"/>
    </xf>
    <xf numFmtId="0" fontId="5" fillId="0" borderId="8" xfId="1" applyFont="1" applyFill="1" applyBorder="1" applyAlignment="1">
      <alignment horizontal="center" vertical="center" shrinkToFit="1"/>
    </xf>
    <xf numFmtId="0" fontId="5" fillId="0" borderId="9" xfId="1" applyFont="1" applyFill="1" applyBorder="1" applyAlignment="1">
      <alignment horizontal="center" vertical="center" shrinkToFit="1"/>
    </xf>
    <xf numFmtId="0" fontId="8" fillId="0" borderId="0" xfId="1" applyFont="1" applyFill="1" applyAlignment="1">
      <alignment horizontal="center" vertical="center" shrinkToFit="1"/>
    </xf>
    <xf numFmtId="56" fontId="5" fillId="0" borderId="0" xfId="1" applyNumberFormat="1" applyFont="1" applyFill="1" applyAlignment="1">
      <alignment horizontal="center" vertical="center" shrinkToFit="1"/>
    </xf>
    <xf numFmtId="0" fontId="5" fillId="0" borderId="0" xfId="1" applyFont="1" applyFill="1" applyAlignment="1">
      <alignment horizontal="center" vertical="center" shrinkToFit="1"/>
    </xf>
    <xf numFmtId="0" fontId="5" fillId="0" borderId="0" xfId="1" applyFont="1" applyFill="1" applyAlignment="1">
      <alignment horizontal="center" vertical="center" shrinkToFit="1"/>
    </xf>
    <xf numFmtId="0" fontId="5" fillId="0" borderId="0" xfId="1" applyFont="1" applyFill="1" applyBorder="1" applyAlignment="1">
      <alignment horizontal="center" vertical="center" shrinkToFit="1"/>
    </xf>
    <xf numFmtId="0" fontId="9" fillId="0" borderId="0" xfId="1" applyFont="1" applyFill="1" applyAlignment="1">
      <alignment horizontal="center" vertical="center" shrinkToFit="1"/>
    </xf>
    <xf numFmtId="0" fontId="10" fillId="0" borderId="0" xfId="1" applyFont="1" applyFill="1" applyAlignment="1">
      <alignment horizontal="center" vertical="center" shrinkToFit="1"/>
    </xf>
    <xf numFmtId="0" fontId="5" fillId="0" borderId="4" xfId="2" applyFont="1" applyFill="1" applyBorder="1" applyAlignment="1">
      <alignment horizontal="center" vertical="center" shrinkToFit="1"/>
    </xf>
    <xf numFmtId="0" fontId="5" fillId="0" borderId="0" xfId="2" applyFont="1" applyFill="1" applyBorder="1" applyAlignment="1">
      <alignment horizontal="center" vertical="center" shrinkToFit="1"/>
    </xf>
    <xf numFmtId="0" fontId="5" fillId="0" borderId="0" xfId="2" applyFont="1" applyFill="1" applyBorder="1" applyAlignment="1">
      <alignment horizontal="center" vertical="center" shrinkToFit="1"/>
    </xf>
    <xf numFmtId="0" fontId="5" fillId="0" borderId="10" xfId="1" applyFont="1" applyFill="1" applyBorder="1" applyAlignment="1">
      <alignment horizontal="center" vertical="center" shrinkToFit="1"/>
    </xf>
    <xf numFmtId="20" fontId="5" fillId="0" borderId="10" xfId="1" applyNumberFormat="1" applyFont="1" applyFill="1" applyBorder="1" applyAlignment="1">
      <alignment horizontal="center" vertical="center" shrinkToFit="1"/>
    </xf>
    <xf numFmtId="0" fontId="5" fillId="0" borderId="11" xfId="1" applyFont="1" applyFill="1" applyBorder="1" applyAlignment="1">
      <alignment horizontal="center" vertical="center" shrinkToFit="1"/>
    </xf>
    <xf numFmtId="0" fontId="11" fillId="0" borderId="11" xfId="1" applyFont="1" applyFill="1" applyBorder="1" applyAlignment="1">
      <alignment horizontal="center" vertical="center" shrinkToFit="1"/>
    </xf>
    <xf numFmtId="0" fontId="11" fillId="0" borderId="10" xfId="1" applyFont="1" applyFill="1" applyBorder="1" applyAlignment="1">
      <alignment horizontal="center" vertical="center" shrinkToFit="1"/>
    </xf>
    <xf numFmtId="20" fontId="5" fillId="0" borderId="8" xfId="1" applyNumberFormat="1" applyFont="1" applyFill="1" applyBorder="1" applyAlignment="1">
      <alignment horizontal="center" vertical="center" shrinkToFit="1"/>
    </xf>
    <xf numFmtId="20" fontId="5" fillId="0" borderId="9" xfId="1" applyNumberFormat="1" applyFont="1" applyFill="1" applyBorder="1" applyAlignment="1">
      <alignment horizontal="center" vertical="center" shrinkToFit="1"/>
    </xf>
    <xf numFmtId="0" fontId="5" fillId="0" borderId="12" xfId="1" applyFont="1" applyFill="1" applyBorder="1" applyAlignment="1">
      <alignment horizontal="center" vertical="center" shrinkToFit="1"/>
    </xf>
    <xf numFmtId="0" fontId="5" fillId="0" borderId="13" xfId="1" applyFont="1" applyFill="1" applyBorder="1" applyAlignment="1">
      <alignment horizontal="center" vertical="center" shrinkToFit="1"/>
    </xf>
    <xf numFmtId="0" fontId="5" fillId="0" borderId="14" xfId="1" applyFont="1" applyFill="1" applyBorder="1" applyAlignment="1">
      <alignment horizontal="center" vertical="center" shrinkToFit="1"/>
    </xf>
    <xf numFmtId="0" fontId="5" fillId="0" borderId="10" xfId="1" applyFont="1" applyFill="1" applyBorder="1" applyAlignment="1">
      <alignment horizontal="center" vertical="center" shrinkToFit="1"/>
    </xf>
    <xf numFmtId="0" fontId="5" fillId="0" borderId="8" xfId="1" applyFont="1" applyFill="1" applyBorder="1" applyAlignment="1">
      <alignment horizontal="center" vertical="center" shrinkToFit="1"/>
    </xf>
    <xf numFmtId="0" fontId="5" fillId="0" borderId="9" xfId="1" applyFont="1" applyFill="1" applyBorder="1" applyAlignment="1">
      <alignment horizontal="center" vertical="center" shrinkToFit="1"/>
    </xf>
    <xf numFmtId="176" fontId="5" fillId="0" borderId="10" xfId="1" applyNumberFormat="1" applyFont="1" applyFill="1" applyBorder="1" applyAlignment="1">
      <alignment horizontal="center" vertical="center" shrinkToFit="1"/>
    </xf>
    <xf numFmtId="0" fontId="5" fillId="0" borderId="12" xfId="3" applyFont="1" applyFill="1" applyBorder="1" applyAlignment="1">
      <alignment horizontal="center" vertical="center" shrinkToFit="1"/>
    </xf>
    <xf numFmtId="0" fontId="5" fillId="0" borderId="13" xfId="3" applyFont="1" applyFill="1" applyBorder="1" applyAlignment="1">
      <alignment horizontal="center" vertical="center" shrinkToFit="1"/>
    </xf>
    <xf numFmtId="0" fontId="5" fillId="0" borderId="14" xfId="3" applyFont="1" applyFill="1" applyBorder="1" applyAlignment="1">
      <alignment horizontal="center" vertical="center" shrinkToFit="1"/>
    </xf>
    <xf numFmtId="0" fontId="5" fillId="0" borderId="10" xfId="3" applyFont="1" applyFill="1" applyBorder="1" applyAlignment="1">
      <alignment horizontal="center" vertical="center" shrinkToFit="1"/>
    </xf>
    <xf numFmtId="0" fontId="5" fillId="0" borderId="8" xfId="3" applyFont="1" applyFill="1" applyBorder="1" applyAlignment="1">
      <alignment horizontal="center" vertical="center" shrinkToFit="1"/>
    </xf>
    <xf numFmtId="0" fontId="5" fillId="0" borderId="9" xfId="3" applyFont="1" applyFill="1" applyBorder="1" applyAlignment="1">
      <alignment horizontal="center" vertical="center" shrinkToFit="1"/>
    </xf>
    <xf numFmtId="176" fontId="5" fillId="0" borderId="11" xfId="1" applyNumberFormat="1" applyFont="1" applyFill="1" applyBorder="1" applyAlignment="1">
      <alignment horizontal="center" vertical="center" shrinkToFit="1"/>
    </xf>
    <xf numFmtId="0" fontId="10" fillId="0" borderId="0" xfId="1" applyFont="1" applyFill="1" applyBorder="1" applyAlignment="1">
      <alignment horizontal="center" vertical="center" shrinkToFit="1"/>
    </xf>
    <xf numFmtId="0" fontId="5" fillId="0" borderId="10" xfId="4" applyFont="1" applyFill="1" applyBorder="1" applyAlignment="1">
      <alignment horizontal="center" vertical="center" shrinkToFit="1"/>
    </xf>
    <xf numFmtId="0" fontId="5" fillId="0" borderId="8" xfId="4" applyFont="1" applyFill="1" applyBorder="1" applyAlignment="1">
      <alignment horizontal="center" vertical="center" shrinkToFit="1"/>
    </xf>
    <xf numFmtId="0" fontId="5" fillId="0" borderId="12" xfId="4" applyFont="1" applyFill="1" applyBorder="1" applyAlignment="1">
      <alignment horizontal="center" vertical="center" shrinkToFit="1"/>
    </xf>
    <xf numFmtId="0" fontId="5" fillId="0" borderId="13" xfId="4" applyFont="1" applyFill="1" applyBorder="1" applyAlignment="1">
      <alignment horizontal="center" vertical="center" shrinkToFit="1"/>
    </xf>
    <xf numFmtId="0" fontId="5" fillId="0" borderId="14" xfId="4" applyFont="1" applyFill="1" applyBorder="1" applyAlignment="1">
      <alignment horizontal="center" vertical="center" shrinkToFit="1"/>
    </xf>
    <xf numFmtId="0" fontId="5" fillId="0" borderId="10" xfId="1" applyFont="1" applyFill="1" applyBorder="1" applyAlignment="1">
      <alignment vertical="center" shrinkToFit="1"/>
    </xf>
    <xf numFmtId="0" fontId="5" fillId="0" borderId="8" xfId="1" applyFont="1" applyFill="1" applyBorder="1" applyAlignment="1">
      <alignment vertical="center" shrinkToFit="1"/>
    </xf>
    <xf numFmtId="0" fontId="5" fillId="0" borderId="9" xfId="1" applyFont="1" applyFill="1" applyBorder="1" applyAlignment="1">
      <alignment vertical="center" shrinkToFit="1"/>
    </xf>
  </cellXfs>
  <cellStyles count="125">
    <cellStyle name="20% - アクセント 6 2" xfId="5"/>
    <cellStyle name="20% - アクセント 6 2 2" xfId="6"/>
    <cellStyle name="20% - アクセント 6 2 2 2" xfId="7"/>
    <cellStyle name="20% - アクセント 6 2 2 2 2" xfId="8"/>
    <cellStyle name="20% - アクセント 6 2 2 3" xfId="9"/>
    <cellStyle name="20% - アクセント 6 2 3" xfId="10"/>
    <cellStyle name="20% - アクセント 6 2 3 2" xfId="11"/>
    <cellStyle name="20% - アクセント 6 2 4" xfId="12"/>
    <cellStyle name="20% - アクセント 6 3" xfId="13"/>
    <cellStyle name="20% - アクセント 6 3 2" xfId="14"/>
    <cellStyle name="20% - アクセント 6 3 2 2" xfId="15"/>
    <cellStyle name="20% - アクセント 6 3 2 2 2" xfId="16"/>
    <cellStyle name="20% - アクセント 6 3 2 3" xfId="17"/>
    <cellStyle name="20% - アクセント 6 3 3" xfId="18"/>
    <cellStyle name="20% - アクセント 6 3 3 2" xfId="19"/>
    <cellStyle name="20% - アクセント 6 3 4" xfId="20"/>
    <cellStyle name="40% - アクセント 1 2" xfId="21"/>
    <cellStyle name="40% - アクセント 1 2 2" xfId="22"/>
    <cellStyle name="40% - アクセント 1 2 2 2" xfId="23"/>
    <cellStyle name="40% - アクセント 1 2 2 2 2" xfId="24"/>
    <cellStyle name="40% - アクセント 1 2 2 3" xfId="25"/>
    <cellStyle name="40% - アクセント 1 2 3" xfId="26"/>
    <cellStyle name="40% - アクセント 1 2 3 2" xfId="27"/>
    <cellStyle name="40% - アクセント 1 2 4" xfId="28"/>
    <cellStyle name="40% - アクセント 3 2" xfId="29"/>
    <cellStyle name="40% - アクセント 3 2 2" xfId="30"/>
    <cellStyle name="40% - アクセント 3 2 2 2" xfId="31"/>
    <cellStyle name="40% - アクセント 3 2 2 2 2" xfId="32"/>
    <cellStyle name="40% - アクセント 3 2 2 3" xfId="33"/>
    <cellStyle name="40% - アクセント 3 2 3" xfId="34"/>
    <cellStyle name="40% - アクセント 3 2 3 2" xfId="35"/>
    <cellStyle name="40% - アクセント 3 2 3 2 2" xfId="36"/>
    <cellStyle name="40% - アクセント 3 2 3 2 2 2" xfId="37"/>
    <cellStyle name="40% - アクセント 3 2 3 2 3" xfId="38"/>
    <cellStyle name="40% - アクセント 3 2 3 3" xfId="39"/>
    <cellStyle name="40% - アクセント 3 2 3 3 2" xfId="40"/>
    <cellStyle name="40% - アクセント 3 2 3 3 2 2" xfId="41"/>
    <cellStyle name="40% - アクセント 3 2 3 3 3" xfId="42"/>
    <cellStyle name="40% - アクセント 3 2 3 4" xfId="43"/>
    <cellStyle name="40% - アクセント 3 2 3 4 2" xfId="44"/>
    <cellStyle name="40% - アクセント 3 2 3 5" xfId="45"/>
    <cellStyle name="40% - アクセント 3 2 4" xfId="46"/>
    <cellStyle name="40% - アクセント 3 2 4 2" xfId="47"/>
    <cellStyle name="40% - アクセント 3 2 5" xfId="48"/>
    <cellStyle name="40% - アクセント 4 2" xfId="49"/>
    <cellStyle name="40% - アクセント 4 2 2" xfId="50"/>
    <cellStyle name="40% - アクセント 4 2 2 2" xfId="51"/>
    <cellStyle name="40% - アクセント 4 2 2 2 2" xfId="52"/>
    <cellStyle name="40% - アクセント 4 2 2 3" xfId="53"/>
    <cellStyle name="40% - アクセント 4 2 3" xfId="54"/>
    <cellStyle name="40% - アクセント 4 2 3 2" xfId="55"/>
    <cellStyle name="40% - アクセント 4 2 4" xfId="56"/>
    <cellStyle name="40% - アクセント 4 3" xfId="57"/>
    <cellStyle name="40% - アクセント 4 3 2" xfId="58"/>
    <cellStyle name="40% - アクセント 4 3 2 2" xfId="59"/>
    <cellStyle name="40% - アクセント 4 3 2 2 2" xfId="60"/>
    <cellStyle name="40% - アクセント 4 3 2 3" xfId="61"/>
    <cellStyle name="40% - アクセント 4 3 3" xfId="62"/>
    <cellStyle name="40% - アクセント 4 3 3 2" xfId="63"/>
    <cellStyle name="40% - アクセント 4 3 4" xfId="64"/>
    <cellStyle name="Excel Built-in 20% - Accent6" xfId="65"/>
    <cellStyle name="Excel Built-in 40% - Accent1" xfId="66"/>
    <cellStyle name="Excel Built-in 40% - Accent3" xfId="67"/>
    <cellStyle name="Excel Built-in 40% - Accent4" xfId="68"/>
    <cellStyle name="Excel Built-in Accent1" xfId="69"/>
    <cellStyle name="Excel Built-in Normal" xfId="70"/>
    <cellStyle name="Excel Built-in Normal 2" xfId="71"/>
    <cellStyle name="Excel Built-in Normal 3" xfId="72"/>
    <cellStyle name="アクセント 1 2" xfId="73"/>
    <cellStyle name="アクセント 1 2 2" xfId="74"/>
    <cellStyle name="アクセント 1 2 2 2" xfId="75"/>
    <cellStyle name="アクセント 1 2 3" xfId="76"/>
    <cellStyle name="アクセント 1 2 4" xfId="77"/>
    <cellStyle name="ハイパーリンク 2" xfId="78"/>
    <cellStyle name="ハイパーリンク 2 2" xfId="79"/>
    <cellStyle name="ハイパーリンク 2 2 2" xfId="80"/>
    <cellStyle name="ハイパーリンク 2 2 2 2" xfId="81"/>
    <cellStyle name="ハイパーリンク 2 2 2 2 2" xfId="82"/>
    <cellStyle name="ハイパーリンク 2 2 2 3" xfId="83"/>
    <cellStyle name="ハイパーリンク 2 2 3" xfId="84"/>
    <cellStyle name="ハイパーリンク 2 2 3 2" xfId="85"/>
    <cellStyle name="ハイパーリンク 2 2 3 3" xfId="86"/>
    <cellStyle name="ハイパーリンク 2 2 4" xfId="87"/>
    <cellStyle name="ハイパーリンク 2 2 5" xfId="88"/>
    <cellStyle name="ハイパーリンク 2 3" xfId="89"/>
    <cellStyle name="ハイパーリンク 2 3 2" xfId="90"/>
    <cellStyle name="ハイパーリンク 2 4" xfId="91"/>
    <cellStyle name="ハイパーリンク 3" xfId="92"/>
    <cellStyle name="ハイパーリンク 3 2" xfId="93"/>
    <cellStyle name="ハイパーリンク 3 2 2" xfId="94"/>
    <cellStyle name="ハイパーリンク 3 3" xfId="95"/>
    <cellStyle name="ハイパーリンク 4" xfId="96"/>
    <cellStyle name="ハイパーリンク 4 2" xfId="97"/>
    <cellStyle name="ハイパーリンク 4 2 2" xfId="98"/>
    <cellStyle name="ハイパーリンク 4 2 2 2" xfId="99"/>
    <cellStyle name="ハイパーリンク 4 2 3" xfId="100"/>
    <cellStyle name="ハイパーリンク 4 3" xfId="101"/>
    <cellStyle name="ハイパーリンク 4 3 2" xfId="102"/>
    <cellStyle name="ハイパーリンク 4 3 3" xfId="103"/>
    <cellStyle name="ハイパーリンク 4 4" xfId="104"/>
    <cellStyle name="ハイパーリンク 4 5" xfId="105"/>
    <cellStyle name="ハイパーリンク 5" xfId="106"/>
    <cellStyle name="ハイパーリンク 5 2" xfId="107"/>
    <cellStyle name="ハイパーリンク 5 2 2" xfId="108"/>
    <cellStyle name="ハイパーリンク 5 3" xfId="109"/>
    <cellStyle name="桁区切り 2" xfId="110"/>
    <cellStyle name="桁区切り 2 2" xfId="111"/>
    <cellStyle name="桁区切り 2 2 2" xfId="112"/>
    <cellStyle name="桁区切り 2 2 3" xfId="113"/>
    <cellStyle name="桁区切り 2 3" xfId="114"/>
    <cellStyle name="桁区切り 2 4" xfId="115"/>
    <cellStyle name="標準" xfId="0" builtinId="0"/>
    <cellStyle name="標準 2" xfId="116"/>
    <cellStyle name="標準 2 2" xfId="117"/>
    <cellStyle name="標準 3" xfId="118"/>
    <cellStyle name="標準 3 2" xfId="119"/>
    <cellStyle name="標準 3 2 2" xfId="120"/>
    <cellStyle name="標準 4" xfId="121"/>
    <cellStyle name="標準 4 2" xfId="122"/>
    <cellStyle name="標準 5" xfId="123"/>
    <cellStyle name="標準 5 2" xfId="124"/>
    <cellStyle name="標準_三王杯結果_西区年間予定" xfId="3"/>
    <cellStyle name="標準_西区年間予定２００８" xfId="2"/>
    <cellStyle name="標準_全日本ﾌｯﾄ_西区年間予定" xfId="4"/>
    <cellStyle name="標準_全日本ﾌｯﾄ_西区年間予定２００８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T32"/>
  <sheetViews>
    <sheetView tabSelected="1" view="pageBreakPreview" zoomScale="40" zoomScaleNormal="40" zoomScaleSheetLayoutView="40" workbookViewId="0">
      <selection activeCell="A32" sqref="A32:D32"/>
    </sheetView>
  </sheetViews>
  <sheetFormatPr defaultColWidth="4.125" defaultRowHeight="27" customHeight="1"/>
  <cols>
    <col min="1" max="25" width="4.125" style="5"/>
    <col min="26" max="26" width="4.125" style="7"/>
    <col min="27" max="27" width="4.125" style="5"/>
    <col min="28" max="80" width="4.125" style="7"/>
    <col min="81" max="81" width="4.125" style="9"/>
    <col min="82" max="16384" width="4.125" style="7"/>
  </cols>
  <sheetData>
    <row r="1" spans="1:81" ht="27" customHeight="1">
      <c r="A1" s="1" t="s">
        <v>38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4"/>
      <c r="T1" s="4"/>
      <c r="U1" s="4"/>
      <c r="V1" s="4"/>
      <c r="W1" s="4"/>
      <c r="X1" s="4"/>
      <c r="Y1" s="4"/>
      <c r="Z1" s="4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BB1" s="1" t="str">
        <f>A1</f>
        <v>Ｕ１２　西区交流フットサル大会</v>
      </c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3"/>
      <c r="BT1" s="8" t="str">
        <f>A3</f>
        <v>１０月１３日（月）</v>
      </c>
      <c r="BU1" s="8"/>
      <c r="BV1" s="8"/>
      <c r="BW1" s="8"/>
      <c r="BX1" s="8"/>
      <c r="BY1" s="8"/>
      <c r="BZ1" s="8"/>
      <c r="CA1" s="8"/>
    </row>
    <row r="2" spans="1:81" ht="27" customHeight="1" thickBot="1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2"/>
      <c r="S2" s="13" t="s">
        <v>48</v>
      </c>
      <c r="T2" s="13"/>
      <c r="U2" s="13"/>
      <c r="V2" s="13"/>
      <c r="W2" s="13"/>
      <c r="X2" s="13"/>
      <c r="Y2" s="13"/>
      <c r="Z2" s="14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15" t="s">
        <v>0</v>
      </c>
      <c r="AU2" s="15"/>
      <c r="AV2" s="15"/>
      <c r="AW2" s="15"/>
      <c r="AX2" s="15"/>
      <c r="AY2" s="15"/>
      <c r="AZ2" s="15"/>
      <c r="BA2" s="15"/>
      <c r="BB2" s="10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2"/>
      <c r="BT2" s="13" t="str">
        <f>S2</f>
        <v>１０分（２分）１０分</v>
      </c>
      <c r="BU2" s="13"/>
      <c r="BV2" s="13"/>
      <c r="BW2" s="13"/>
      <c r="BX2" s="13"/>
      <c r="BY2" s="13"/>
      <c r="BZ2" s="13"/>
      <c r="CA2" s="14"/>
    </row>
    <row r="3" spans="1:81" s="20" customFormat="1" ht="27" customHeight="1">
      <c r="A3" s="16" t="s">
        <v>39</v>
      </c>
      <c r="B3" s="17"/>
      <c r="C3" s="17"/>
      <c r="D3" s="17"/>
      <c r="E3" s="17"/>
      <c r="F3" s="17"/>
      <c r="G3" s="17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9"/>
      <c r="CC3" s="21"/>
    </row>
    <row r="4" spans="1:81" ht="27" customHeight="1">
      <c r="A4" s="18"/>
      <c r="B4" s="18"/>
      <c r="C4" s="18"/>
      <c r="D4" s="18"/>
      <c r="E4" s="18"/>
      <c r="F4" s="18"/>
      <c r="G4" s="18"/>
      <c r="H4" s="17"/>
      <c r="I4" s="17"/>
      <c r="J4" s="17"/>
      <c r="K4" s="17"/>
      <c r="L4" s="17"/>
      <c r="M4" s="17"/>
      <c r="N4" s="4" t="s">
        <v>1</v>
      </c>
      <c r="O4" s="4"/>
      <c r="P4" s="4" t="s">
        <v>32</v>
      </c>
      <c r="Q4" s="4"/>
      <c r="R4" s="4"/>
      <c r="S4" s="4"/>
      <c r="T4" s="4"/>
      <c r="U4" s="22" t="s">
        <v>3</v>
      </c>
      <c r="V4" s="22"/>
      <c r="W4" s="23">
        <v>2</v>
      </c>
      <c r="X4" s="23"/>
      <c r="Y4" s="23" t="s">
        <v>4</v>
      </c>
      <c r="Z4" s="23"/>
      <c r="AA4" s="24"/>
      <c r="AB4" s="25" t="s">
        <v>5</v>
      </c>
      <c r="AC4" s="13"/>
      <c r="AD4" s="13"/>
      <c r="AE4" s="14"/>
      <c r="AF4" s="26">
        <v>0.375</v>
      </c>
      <c r="AG4" s="13"/>
      <c r="AH4" s="13"/>
      <c r="AI4" s="14"/>
      <c r="AJ4" s="25"/>
      <c r="AK4" s="14"/>
      <c r="AL4" s="25" t="s">
        <v>6</v>
      </c>
      <c r="AM4" s="13"/>
      <c r="AN4" s="13"/>
      <c r="AO4" s="13"/>
      <c r="AP4" s="13"/>
      <c r="AQ4" s="13"/>
      <c r="AR4" s="13"/>
      <c r="AS4" s="14"/>
      <c r="AT4" s="25" t="s">
        <v>7</v>
      </c>
      <c r="AU4" s="13"/>
      <c r="AV4" s="13"/>
      <c r="AW4" s="13"/>
      <c r="AX4" s="13"/>
      <c r="AY4" s="13"/>
      <c r="AZ4" s="13"/>
      <c r="BA4" s="14"/>
      <c r="BB4" s="18"/>
      <c r="BC4" s="18"/>
      <c r="BD4" s="18"/>
      <c r="BE4" s="18"/>
      <c r="BF4" s="18"/>
      <c r="BG4" s="18"/>
      <c r="BH4" s="18"/>
      <c r="BI4" s="17"/>
      <c r="BJ4" s="17"/>
      <c r="BK4" s="17"/>
      <c r="BL4" s="17"/>
      <c r="BM4" s="17"/>
      <c r="BN4" s="17"/>
      <c r="BO4" s="4" t="s">
        <v>1</v>
      </c>
      <c r="BP4" s="4"/>
      <c r="BQ4" s="4"/>
      <c r="BR4" s="4"/>
      <c r="BS4" s="4"/>
      <c r="BT4" s="4"/>
      <c r="BU4" s="4"/>
      <c r="BV4" s="4"/>
      <c r="BW4" s="18"/>
      <c r="BX4" s="18"/>
      <c r="BY4" s="18"/>
      <c r="BZ4" s="18"/>
      <c r="CA4" s="18"/>
      <c r="CB4" s="20"/>
      <c r="CC4" s="21"/>
    </row>
    <row r="5" spans="1:81" ht="27" customHeight="1">
      <c r="A5" s="25" t="str">
        <f>BB5</f>
        <v>Ａブロック</v>
      </c>
      <c r="B5" s="13"/>
      <c r="C5" s="13"/>
      <c r="D5" s="14"/>
      <c r="E5" s="25" t="str">
        <f>A6</f>
        <v>手稲東Ａ</v>
      </c>
      <c r="F5" s="13"/>
      <c r="G5" s="13"/>
      <c r="H5" s="14"/>
      <c r="I5" s="25" t="str">
        <f>A7</f>
        <v>八軒北</v>
      </c>
      <c r="J5" s="13"/>
      <c r="K5" s="13"/>
      <c r="L5" s="14"/>
      <c r="M5" s="25" t="str">
        <f>A8</f>
        <v>西野第二A</v>
      </c>
      <c r="N5" s="13"/>
      <c r="O5" s="13"/>
      <c r="P5" s="14"/>
      <c r="Q5" s="25" t="str">
        <f>A9</f>
        <v>西園</v>
      </c>
      <c r="R5" s="13"/>
      <c r="S5" s="13"/>
      <c r="T5" s="14"/>
      <c r="U5" s="27" t="s">
        <v>8</v>
      </c>
      <c r="V5" s="27" t="s">
        <v>9</v>
      </c>
      <c r="W5" s="27" t="s">
        <v>10</v>
      </c>
      <c r="X5" s="28" t="s">
        <v>11</v>
      </c>
      <c r="Y5" s="29" t="s">
        <v>12</v>
      </c>
      <c r="Z5" s="28" t="s">
        <v>13</v>
      </c>
      <c r="AA5" s="19"/>
      <c r="AB5" s="25">
        <v>1</v>
      </c>
      <c r="AC5" s="13"/>
      <c r="AD5" s="13"/>
      <c r="AE5" s="14"/>
      <c r="AF5" s="26">
        <v>0.39583333333333331</v>
      </c>
      <c r="AG5" s="30"/>
      <c r="AH5" s="30"/>
      <c r="AI5" s="31"/>
      <c r="AJ5" s="25" t="s">
        <v>14</v>
      </c>
      <c r="AK5" s="14"/>
      <c r="AL5" s="25" t="str">
        <f>A6</f>
        <v>手稲東Ａ</v>
      </c>
      <c r="AM5" s="13"/>
      <c r="AN5" s="13"/>
      <c r="AO5" s="14"/>
      <c r="AP5" s="25" t="str">
        <f>A7</f>
        <v>八軒北</v>
      </c>
      <c r="AQ5" s="13"/>
      <c r="AR5" s="13"/>
      <c r="AS5" s="14"/>
      <c r="AT5" s="25" t="str">
        <f>AL6</f>
        <v>西野第二A</v>
      </c>
      <c r="AU5" s="13"/>
      <c r="AV5" s="13"/>
      <c r="AW5" s="14"/>
      <c r="AX5" s="25" t="str">
        <f>AP6</f>
        <v>西園</v>
      </c>
      <c r="AY5" s="13"/>
      <c r="AZ5" s="13"/>
      <c r="BA5" s="14"/>
      <c r="BB5" s="25" t="s">
        <v>15</v>
      </c>
      <c r="BC5" s="13"/>
      <c r="BD5" s="13"/>
      <c r="BE5" s="14"/>
      <c r="BF5" s="25" t="str">
        <f>BB6</f>
        <v>手稲東Ａ</v>
      </c>
      <c r="BG5" s="13"/>
      <c r="BH5" s="13"/>
      <c r="BI5" s="14"/>
      <c r="BJ5" s="25" t="str">
        <f>BB7</f>
        <v>八軒北</v>
      </c>
      <c r="BK5" s="13"/>
      <c r="BL5" s="13"/>
      <c r="BM5" s="14"/>
      <c r="BN5" s="25" t="str">
        <f>BB8</f>
        <v>西野第二A</v>
      </c>
      <c r="BO5" s="13"/>
      <c r="BP5" s="13"/>
      <c r="BQ5" s="14"/>
      <c r="BR5" s="25" t="str">
        <f>BB9</f>
        <v>西園</v>
      </c>
      <c r="BS5" s="13"/>
      <c r="BT5" s="13"/>
      <c r="BU5" s="14"/>
      <c r="BV5" s="27" t="s">
        <v>8</v>
      </c>
      <c r="BW5" s="27" t="s">
        <v>9</v>
      </c>
      <c r="BX5" s="27" t="s">
        <v>10</v>
      </c>
      <c r="BY5" s="27" t="s">
        <v>11</v>
      </c>
      <c r="BZ5" s="27" t="s">
        <v>12</v>
      </c>
      <c r="CA5" s="27" t="s">
        <v>13</v>
      </c>
      <c r="CB5" s="21"/>
    </row>
    <row r="6" spans="1:81" ht="27" customHeight="1">
      <c r="A6" s="25" t="s">
        <v>16</v>
      </c>
      <c r="B6" s="13"/>
      <c r="C6" s="13"/>
      <c r="D6" s="14"/>
      <c r="E6" s="32"/>
      <c r="F6" s="33"/>
      <c r="G6" s="33"/>
      <c r="H6" s="34"/>
      <c r="I6" s="35"/>
      <c r="J6" s="36"/>
      <c r="K6" s="36"/>
      <c r="L6" s="37"/>
      <c r="M6" s="35"/>
      <c r="N6" s="36"/>
      <c r="O6" s="36"/>
      <c r="P6" s="37"/>
      <c r="Q6" s="35"/>
      <c r="R6" s="36"/>
      <c r="S6" s="36"/>
      <c r="T6" s="37"/>
      <c r="U6" s="27"/>
      <c r="V6" s="27"/>
      <c r="W6" s="27"/>
      <c r="X6" s="27"/>
      <c r="Y6" s="38"/>
      <c r="Z6" s="27"/>
      <c r="AA6" s="19"/>
      <c r="AB6" s="25">
        <v>2</v>
      </c>
      <c r="AC6" s="13"/>
      <c r="AD6" s="13"/>
      <c r="AE6" s="14"/>
      <c r="AF6" s="26">
        <v>0.41319444444444442</v>
      </c>
      <c r="AG6" s="30"/>
      <c r="AH6" s="30"/>
      <c r="AI6" s="31"/>
      <c r="AJ6" s="25" t="s">
        <v>17</v>
      </c>
      <c r="AK6" s="14"/>
      <c r="AL6" s="25" t="str">
        <f>A8</f>
        <v>西野第二A</v>
      </c>
      <c r="AM6" s="13"/>
      <c r="AN6" s="13"/>
      <c r="AO6" s="14"/>
      <c r="AP6" s="25" t="str">
        <f>A9</f>
        <v>西園</v>
      </c>
      <c r="AQ6" s="13"/>
      <c r="AR6" s="13"/>
      <c r="AS6" s="14"/>
      <c r="AT6" s="25" t="str">
        <f>AL5</f>
        <v>手稲東Ａ</v>
      </c>
      <c r="AU6" s="13"/>
      <c r="AV6" s="13"/>
      <c r="AW6" s="14"/>
      <c r="AX6" s="25" t="str">
        <f>AP5</f>
        <v>八軒北</v>
      </c>
      <c r="AY6" s="13"/>
      <c r="AZ6" s="13"/>
      <c r="BA6" s="14"/>
      <c r="BB6" s="25" t="str">
        <f>A6</f>
        <v>手稲東Ａ</v>
      </c>
      <c r="BC6" s="13"/>
      <c r="BD6" s="13"/>
      <c r="BE6" s="14"/>
      <c r="BF6" s="39"/>
      <c r="BG6" s="40"/>
      <c r="BH6" s="40"/>
      <c r="BI6" s="41"/>
      <c r="BJ6" s="42" t="str">
        <f>IF(BK6&gt;BM6,"○",IF(BK6&lt;BM6,"●",IF(BK6&amp;BM6="","",IF(BK6=BM6,"△"))))</f>
        <v/>
      </c>
      <c r="BK6" s="43"/>
      <c r="BL6" s="43" t="s">
        <v>18</v>
      </c>
      <c r="BM6" s="44"/>
      <c r="BN6" s="42" t="str">
        <f>IF(BO6&gt;BQ6,"○",IF(BO6&lt;BQ6,"●",IF(BO6&amp;BQ6="","",IF(BO6=BQ6,"△"))))</f>
        <v/>
      </c>
      <c r="BO6" s="43"/>
      <c r="BP6" s="43" t="s">
        <v>18</v>
      </c>
      <c r="BQ6" s="44"/>
      <c r="BR6" s="42" t="str">
        <f>IF(BS6&gt;BU6,"○",IF(BS6&lt;BU6,"●",IF(BS6&amp;BU6="","",IF(BS6=BU6,"△"))))</f>
        <v/>
      </c>
      <c r="BS6" s="43"/>
      <c r="BT6" s="43" t="s">
        <v>18</v>
      </c>
      <c r="BU6" s="44"/>
      <c r="BV6" s="27">
        <f>COUNTIF(BF6:BU6,"○")</f>
        <v>0</v>
      </c>
      <c r="BW6" s="27">
        <f>COUNTIF(BF6:BU6,"●")</f>
        <v>0</v>
      </c>
      <c r="BX6" s="27">
        <f>COUNTIF(BF6:BU6,"△")</f>
        <v>0</v>
      </c>
      <c r="BY6" s="27">
        <f>BV6*3+BX6</f>
        <v>0</v>
      </c>
      <c r="BZ6" s="45">
        <f>SUM(BG6,BK6,BO6,BS6)-SUM(BI6,BM6,BQ6,BU6)</f>
        <v>0</v>
      </c>
      <c r="CA6" s="27">
        <f>RANK(CB6,CB6:CB9,0)</f>
        <v>1</v>
      </c>
      <c r="CB6" s="46">
        <f>SUM(BY6*10000,BZ6*100,BG6,BK6,BO6,BS6)</f>
        <v>0</v>
      </c>
    </row>
    <row r="7" spans="1:81" ht="27" customHeight="1">
      <c r="A7" s="25" t="s">
        <v>2</v>
      </c>
      <c r="B7" s="13"/>
      <c r="C7" s="13"/>
      <c r="D7" s="14"/>
      <c r="E7" s="35"/>
      <c r="F7" s="36"/>
      <c r="G7" s="36"/>
      <c r="H7" s="37"/>
      <c r="I7" s="32"/>
      <c r="J7" s="33"/>
      <c r="K7" s="33"/>
      <c r="L7" s="34"/>
      <c r="M7" s="35"/>
      <c r="N7" s="36"/>
      <c r="O7" s="36"/>
      <c r="P7" s="37"/>
      <c r="Q7" s="35"/>
      <c r="R7" s="36"/>
      <c r="S7" s="36"/>
      <c r="T7" s="37"/>
      <c r="U7" s="27"/>
      <c r="V7" s="27"/>
      <c r="W7" s="27"/>
      <c r="X7" s="27"/>
      <c r="Y7" s="38"/>
      <c r="Z7" s="27"/>
      <c r="AA7" s="19"/>
      <c r="AB7" s="25">
        <v>3</v>
      </c>
      <c r="AC7" s="13"/>
      <c r="AD7" s="13"/>
      <c r="AE7" s="14"/>
      <c r="AF7" s="26">
        <v>0.4375</v>
      </c>
      <c r="AG7" s="30"/>
      <c r="AH7" s="30"/>
      <c r="AI7" s="31"/>
      <c r="AJ7" s="25" t="s">
        <v>17</v>
      </c>
      <c r="AK7" s="14"/>
      <c r="AL7" s="25" t="str">
        <f>A6</f>
        <v>手稲東Ａ</v>
      </c>
      <c r="AM7" s="13"/>
      <c r="AN7" s="13"/>
      <c r="AO7" s="14"/>
      <c r="AP7" s="25" t="str">
        <f>A8</f>
        <v>西野第二A</v>
      </c>
      <c r="AQ7" s="13"/>
      <c r="AR7" s="13"/>
      <c r="AS7" s="14"/>
      <c r="AT7" s="25" t="str">
        <f>AL8</f>
        <v>八軒北</v>
      </c>
      <c r="AU7" s="13"/>
      <c r="AV7" s="13"/>
      <c r="AW7" s="14"/>
      <c r="AX7" s="25" t="str">
        <f>AP8</f>
        <v>西園</v>
      </c>
      <c r="AY7" s="13"/>
      <c r="AZ7" s="13"/>
      <c r="BA7" s="14"/>
      <c r="BB7" s="25" t="str">
        <f>A7</f>
        <v>八軒北</v>
      </c>
      <c r="BC7" s="13"/>
      <c r="BD7" s="13"/>
      <c r="BE7" s="14"/>
      <c r="BF7" s="47" t="str">
        <f>IF(BG7&gt;BI7,"○",IF(BG7&lt;BI7,"●",IF(BG7&amp;BI7="","",IF(BG7=BI7,"△"))))</f>
        <v/>
      </c>
      <c r="BG7" s="48" t="str">
        <f>IF(BM6="","",BM6)</f>
        <v/>
      </c>
      <c r="BH7" s="48" t="s">
        <v>18</v>
      </c>
      <c r="BI7" s="48" t="str">
        <f>IF(BK6="","",BK6)</f>
        <v/>
      </c>
      <c r="BJ7" s="39"/>
      <c r="BK7" s="40"/>
      <c r="BL7" s="40"/>
      <c r="BM7" s="41"/>
      <c r="BN7" s="42" t="str">
        <f>IF(BO7&gt;BQ7,"○",IF(BO7&lt;BQ7,"●",IF(BO7&amp;BQ7="","",IF(BO7=BQ7,"△"))))</f>
        <v/>
      </c>
      <c r="BO7" s="43"/>
      <c r="BP7" s="43" t="s">
        <v>18</v>
      </c>
      <c r="BQ7" s="44"/>
      <c r="BR7" s="42" t="str">
        <f>IF(BS7&gt;BU7,"○",IF(BS7&lt;BU7,"●",IF(BS7&amp;BU7="","",IF(BS7=BU7,"△"))))</f>
        <v/>
      </c>
      <c r="BS7" s="43"/>
      <c r="BT7" s="43" t="s">
        <v>18</v>
      </c>
      <c r="BU7" s="44"/>
      <c r="BV7" s="27">
        <f>COUNTIF(BF7:BU7,"○")</f>
        <v>0</v>
      </c>
      <c r="BW7" s="27">
        <f>COUNTIF(BF7:BU7,"●")</f>
        <v>0</v>
      </c>
      <c r="BX7" s="27">
        <f>COUNTIF(BF7:BU7,"△")</f>
        <v>0</v>
      </c>
      <c r="BY7" s="27">
        <f>BV7*3+BX7</f>
        <v>0</v>
      </c>
      <c r="BZ7" s="45">
        <f>SUM(BG7,BK7,BO7,BS7)-SUM(BI7,BM7,BQ7,BU7)</f>
        <v>0</v>
      </c>
      <c r="CA7" s="27">
        <f>RANK(CB7,CB6:CB9,0)</f>
        <v>1</v>
      </c>
      <c r="CB7" s="46">
        <f>SUM(BY7*10000,BZ7*100,BG7,BK7,BO7,BS7)</f>
        <v>0</v>
      </c>
    </row>
    <row r="8" spans="1:81" ht="27" customHeight="1">
      <c r="A8" s="25" t="s">
        <v>40</v>
      </c>
      <c r="B8" s="13"/>
      <c r="C8" s="13"/>
      <c r="D8" s="14"/>
      <c r="E8" s="35"/>
      <c r="F8" s="36"/>
      <c r="G8" s="36"/>
      <c r="H8" s="37"/>
      <c r="I8" s="35"/>
      <c r="J8" s="36"/>
      <c r="K8" s="36"/>
      <c r="L8" s="37"/>
      <c r="M8" s="32"/>
      <c r="N8" s="33"/>
      <c r="O8" s="33"/>
      <c r="P8" s="34"/>
      <c r="Q8" s="35"/>
      <c r="R8" s="36"/>
      <c r="S8" s="36"/>
      <c r="T8" s="37"/>
      <c r="U8" s="27"/>
      <c r="V8" s="27"/>
      <c r="W8" s="27"/>
      <c r="X8" s="27"/>
      <c r="Y8" s="38"/>
      <c r="Z8" s="27"/>
      <c r="AA8" s="19"/>
      <c r="AB8" s="25">
        <v>4</v>
      </c>
      <c r="AC8" s="13"/>
      <c r="AD8" s="13"/>
      <c r="AE8" s="14"/>
      <c r="AF8" s="26">
        <v>0.4548611111111111</v>
      </c>
      <c r="AG8" s="30"/>
      <c r="AH8" s="30"/>
      <c r="AI8" s="31"/>
      <c r="AJ8" s="25" t="s">
        <v>17</v>
      </c>
      <c r="AK8" s="14"/>
      <c r="AL8" s="25" t="str">
        <f>A7</f>
        <v>八軒北</v>
      </c>
      <c r="AM8" s="13"/>
      <c r="AN8" s="13"/>
      <c r="AO8" s="14"/>
      <c r="AP8" s="25" t="str">
        <f>A9</f>
        <v>西園</v>
      </c>
      <c r="AQ8" s="13"/>
      <c r="AR8" s="13"/>
      <c r="AS8" s="14"/>
      <c r="AT8" s="25" t="str">
        <f>AL7</f>
        <v>手稲東Ａ</v>
      </c>
      <c r="AU8" s="13"/>
      <c r="AV8" s="13"/>
      <c r="AW8" s="14"/>
      <c r="AX8" s="25" t="str">
        <f>AP7</f>
        <v>西野第二A</v>
      </c>
      <c r="AY8" s="13"/>
      <c r="AZ8" s="13"/>
      <c r="BA8" s="14"/>
      <c r="BB8" s="25" t="str">
        <f>A8</f>
        <v>西野第二A</v>
      </c>
      <c r="BC8" s="13"/>
      <c r="BD8" s="13"/>
      <c r="BE8" s="14"/>
      <c r="BF8" s="47" t="str">
        <f>IF(BG8&gt;BI8,"○",IF(BG8&lt;BI8,"●",IF(BG8&amp;BI8="","",IF(BG8=BI8,"△"))))</f>
        <v/>
      </c>
      <c r="BG8" s="48" t="str">
        <f>IF(BQ6="","",BQ6)</f>
        <v/>
      </c>
      <c r="BH8" s="48" t="s">
        <v>18</v>
      </c>
      <c r="BI8" s="48" t="str">
        <f>IF(BO6="","",BO6)</f>
        <v/>
      </c>
      <c r="BJ8" s="47" t="str">
        <f>IF(BK8&gt;BM8,"○",IF(BK8&lt;BM8,"●",IF(BK8&amp;BM8="","",IF(BK8=BM8,"△"))))</f>
        <v/>
      </c>
      <c r="BK8" s="48" t="str">
        <f>IF(BQ7="","",BQ7)</f>
        <v/>
      </c>
      <c r="BL8" s="48" t="s">
        <v>18</v>
      </c>
      <c r="BM8" s="48" t="str">
        <f>IF(BO7="","",BO7)</f>
        <v/>
      </c>
      <c r="BN8" s="49"/>
      <c r="BO8" s="50"/>
      <c r="BP8" s="50"/>
      <c r="BQ8" s="51"/>
      <c r="BR8" s="42" t="str">
        <f>IF(BS8&gt;BU8,"○",IF(BS8&lt;BU8,"●",IF(BS8&amp;BU8="","",IF(BS8=BU8,"△"))))</f>
        <v/>
      </c>
      <c r="BS8" s="43"/>
      <c r="BT8" s="43" t="s">
        <v>18</v>
      </c>
      <c r="BU8" s="44"/>
      <c r="BV8" s="27">
        <f>COUNTIF(BF8:BU8,"○")</f>
        <v>0</v>
      </c>
      <c r="BW8" s="27">
        <f>COUNTIF(BF8:BU8,"●")</f>
        <v>0</v>
      </c>
      <c r="BX8" s="27">
        <f>COUNTIF(BF8:BU8,"△")</f>
        <v>0</v>
      </c>
      <c r="BY8" s="27">
        <f>BV8*3+BX8</f>
        <v>0</v>
      </c>
      <c r="BZ8" s="45">
        <f>SUM(BG8,BK8,BO8,BS8)-SUM(BI8,BM8,BQ8,BU8)</f>
        <v>0</v>
      </c>
      <c r="CA8" s="27">
        <f>RANK(CB8,CB6:CB9,0)</f>
        <v>1</v>
      </c>
      <c r="CB8" s="46">
        <f>SUM(BY8*10000,BZ8*100,BG8,BK8,BO8,BS8)</f>
        <v>0</v>
      </c>
    </row>
    <row r="9" spans="1:81" ht="27" customHeight="1">
      <c r="A9" s="25" t="s">
        <v>44</v>
      </c>
      <c r="B9" s="13"/>
      <c r="C9" s="13"/>
      <c r="D9" s="14"/>
      <c r="E9" s="35"/>
      <c r="F9" s="36"/>
      <c r="G9" s="36"/>
      <c r="H9" s="37"/>
      <c r="I9" s="35"/>
      <c r="J9" s="36"/>
      <c r="K9" s="36"/>
      <c r="L9" s="37"/>
      <c r="M9" s="35"/>
      <c r="N9" s="36"/>
      <c r="O9" s="36"/>
      <c r="P9" s="37"/>
      <c r="Q9" s="32"/>
      <c r="R9" s="33"/>
      <c r="S9" s="33"/>
      <c r="T9" s="34"/>
      <c r="U9" s="27"/>
      <c r="V9" s="27"/>
      <c r="W9" s="27"/>
      <c r="X9" s="27"/>
      <c r="Y9" s="38"/>
      <c r="Z9" s="27"/>
      <c r="AA9" s="19"/>
      <c r="AB9" s="25">
        <v>5</v>
      </c>
      <c r="AC9" s="13"/>
      <c r="AD9" s="13"/>
      <c r="AE9" s="14"/>
      <c r="AF9" s="26">
        <v>0.47916666666666669</v>
      </c>
      <c r="AG9" s="30"/>
      <c r="AH9" s="30"/>
      <c r="AI9" s="31"/>
      <c r="AJ9" s="25" t="s">
        <v>14</v>
      </c>
      <c r="AK9" s="14"/>
      <c r="AL9" s="25" t="str">
        <f>A6</f>
        <v>手稲東Ａ</v>
      </c>
      <c r="AM9" s="13"/>
      <c r="AN9" s="13"/>
      <c r="AO9" s="14"/>
      <c r="AP9" s="25" t="str">
        <f>A9</f>
        <v>西園</v>
      </c>
      <c r="AQ9" s="13"/>
      <c r="AR9" s="13"/>
      <c r="AS9" s="14"/>
      <c r="AT9" s="25" t="str">
        <f>AL10</f>
        <v>八軒北</v>
      </c>
      <c r="AU9" s="13"/>
      <c r="AV9" s="13"/>
      <c r="AW9" s="14"/>
      <c r="AX9" s="25" t="str">
        <f>AP10</f>
        <v>西野第二A</v>
      </c>
      <c r="AY9" s="13"/>
      <c r="AZ9" s="13"/>
      <c r="BA9" s="14"/>
      <c r="BB9" s="25" t="str">
        <f>A9</f>
        <v>西園</v>
      </c>
      <c r="BC9" s="13"/>
      <c r="BD9" s="13"/>
      <c r="BE9" s="14"/>
      <c r="BF9" s="47" t="str">
        <f>IF(BG9&gt;BI9,"○",IF(BG9&lt;BI9,"●",IF(BG9&amp;BI9="","",IF(BG9=BI9,"△"))))</f>
        <v/>
      </c>
      <c r="BG9" s="48" t="str">
        <f>IF(BU6="","",BU6)</f>
        <v/>
      </c>
      <c r="BH9" s="48" t="s">
        <v>18</v>
      </c>
      <c r="BI9" s="48" t="str">
        <f>IF(BS6="","",BS6)</f>
        <v/>
      </c>
      <c r="BJ9" s="47" t="str">
        <f>IF(BK9&gt;BM9,"○",IF(BK9&lt;BM9,"●",IF(BK9&amp;BM9="","",IF(BK9=BM9,"△"))))</f>
        <v/>
      </c>
      <c r="BK9" s="48" t="str">
        <f>IF(BU7="","",BU7)</f>
        <v/>
      </c>
      <c r="BL9" s="48" t="s">
        <v>18</v>
      </c>
      <c r="BM9" s="48" t="str">
        <f>IF(BS7="","",BS7)</f>
        <v/>
      </c>
      <c r="BN9" s="47" t="str">
        <f>IF(BO9&gt;BQ9,"○",IF(BO9&lt;BQ9,"●",IF(BO9&amp;BQ9="","",IF(BO9=BQ9,"△"))))</f>
        <v/>
      </c>
      <c r="BO9" s="48" t="str">
        <f>IF(BU8="","",BU8)</f>
        <v/>
      </c>
      <c r="BP9" s="48" t="s">
        <v>18</v>
      </c>
      <c r="BQ9" s="48" t="str">
        <f>IF(BS8="","",BS8)</f>
        <v/>
      </c>
      <c r="BR9" s="39"/>
      <c r="BS9" s="40"/>
      <c r="BT9" s="40"/>
      <c r="BU9" s="41"/>
      <c r="BV9" s="27">
        <f>COUNTIF(BF9:BU9,"○")</f>
        <v>0</v>
      </c>
      <c r="BW9" s="27">
        <f>COUNTIF(BF9:BU9,"●")</f>
        <v>0</v>
      </c>
      <c r="BX9" s="27">
        <f>COUNTIF(BF9:BU9,"△")</f>
        <v>0</v>
      </c>
      <c r="BY9" s="27">
        <f>BV9*3+BX9</f>
        <v>0</v>
      </c>
      <c r="BZ9" s="45">
        <f>SUM(BG9,BK9,BO9,BS9)-SUM(BI9,BM9,BQ9,BU9)</f>
        <v>0</v>
      </c>
      <c r="CA9" s="27">
        <f>RANK(CB9,CB6:CB9,0)</f>
        <v>1</v>
      </c>
      <c r="CB9" s="46">
        <f>SUM(BY9*10000,BZ9*100,BG9,BK9,BO9,BS9)</f>
        <v>0</v>
      </c>
    </row>
    <row r="10" spans="1:81" ht="27" customHeigh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9"/>
      <c r="AB10" s="25">
        <v>6</v>
      </c>
      <c r="AC10" s="13"/>
      <c r="AD10" s="13"/>
      <c r="AE10" s="14"/>
      <c r="AF10" s="26">
        <v>0.49652777777777773</v>
      </c>
      <c r="AG10" s="30"/>
      <c r="AH10" s="30"/>
      <c r="AI10" s="31"/>
      <c r="AJ10" s="25" t="s">
        <v>14</v>
      </c>
      <c r="AK10" s="14"/>
      <c r="AL10" s="25" t="str">
        <f>A7</f>
        <v>八軒北</v>
      </c>
      <c r="AM10" s="13"/>
      <c r="AN10" s="13"/>
      <c r="AO10" s="14"/>
      <c r="AP10" s="25" t="str">
        <f>A8</f>
        <v>西野第二A</v>
      </c>
      <c r="AQ10" s="13"/>
      <c r="AR10" s="13"/>
      <c r="AS10" s="14"/>
      <c r="AT10" s="25" t="str">
        <f>AL9</f>
        <v>手稲東Ａ</v>
      </c>
      <c r="AU10" s="13"/>
      <c r="AV10" s="13"/>
      <c r="AW10" s="14"/>
      <c r="AX10" s="25" t="str">
        <f>AP9</f>
        <v>西園</v>
      </c>
      <c r="AY10" s="13"/>
      <c r="AZ10" s="13"/>
      <c r="BA10" s="14"/>
    </row>
    <row r="11" spans="1:81" ht="27" customHeight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9"/>
      <c r="AB11" s="25">
        <v>1</v>
      </c>
      <c r="AC11" s="13"/>
      <c r="AD11" s="13"/>
      <c r="AE11" s="14"/>
      <c r="AF11" s="26">
        <v>0.54166666666666663</v>
      </c>
      <c r="AG11" s="30"/>
      <c r="AH11" s="30"/>
      <c r="AI11" s="31"/>
      <c r="AJ11" s="25" t="s">
        <v>19</v>
      </c>
      <c r="AK11" s="14"/>
      <c r="AL11" s="25" t="str">
        <f>A14</f>
        <v>手稲東B</v>
      </c>
      <c r="AM11" s="13"/>
      <c r="AN11" s="13"/>
      <c r="AO11" s="14"/>
      <c r="AP11" s="25" t="str">
        <f>A15</f>
        <v>八軒</v>
      </c>
      <c r="AQ11" s="13"/>
      <c r="AR11" s="13"/>
      <c r="AS11" s="14"/>
      <c r="AT11" s="25" t="str">
        <f>AL12</f>
        <v>琴似</v>
      </c>
      <c r="AU11" s="13"/>
      <c r="AV11" s="13"/>
      <c r="AW11" s="14"/>
      <c r="AX11" s="25" t="str">
        <f>AP12</f>
        <v>福井野</v>
      </c>
      <c r="AY11" s="13"/>
      <c r="AZ11" s="13"/>
      <c r="BA11" s="14"/>
    </row>
    <row r="12" spans="1:81" ht="27" customHeight="1">
      <c r="A12" s="8"/>
      <c r="B12" s="8"/>
      <c r="C12" s="8"/>
      <c r="D12" s="8"/>
      <c r="E12" s="8"/>
      <c r="F12" s="8"/>
      <c r="G12" s="8"/>
      <c r="H12" s="4"/>
      <c r="I12" s="4"/>
      <c r="J12" s="4"/>
      <c r="K12" s="4"/>
      <c r="L12" s="4"/>
      <c r="M12" s="4"/>
      <c r="N12" s="4" t="s">
        <v>1</v>
      </c>
      <c r="O12" s="4"/>
      <c r="P12" s="4" t="s">
        <v>32</v>
      </c>
      <c r="Q12" s="4"/>
      <c r="R12" s="4"/>
      <c r="S12" s="4"/>
      <c r="T12" s="4"/>
      <c r="U12" s="22" t="s">
        <v>3</v>
      </c>
      <c r="V12" s="22"/>
      <c r="W12" s="23">
        <v>2</v>
      </c>
      <c r="X12" s="23"/>
      <c r="Y12" s="23" t="s">
        <v>4</v>
      </c>
      <c r="Z12" s="23"/>
      <c r="AA12" s="24"/>
      <c r="AB12" s="25">
        <v>2</v>
      </c>
      <c r="AC12" s="13"/>
      <c r="AD12" s="13"/>
      <c r="AE12" s="14"/>
      <c r="AF12" s="26">
        <v>0.55902777777777779</v>
      </c>
      <c r="AG12" s="30"/>
      <c r="AH12" s="30"/>
      <c r="AI12" s="31"/>
      <c r="AJ12" s="25" t="s">
        <v>19</v>
      </c>
      <c r="AK12" s="14"/>
      <c r="AL12" s="25" t="str">
        <f>A16</f>
        <v>琴似</v>
      </c>
      <c r="AM12" s="13"/>
      <c r="AN12" s="13"/>
      <c r="AO12" s="14"/>
      <c r="AP12" s="25" t="str">
        <f>A17</f>
        <v>福井野</v>
      </c>
      <c r="AQ12" s="13"/>
      <c r="AR12" s="13"/>
      <c r="AS12" s="14"/>
      <c r="AT12" s="25" t="str">
        <f>AL11</f>
        <v>手稲東B</v>
      </c>
      <c r="AU12" s="13"/>
      <c r="AV12" s="13"/>
      <c r="AW12" s="14"/>
      <c r="AX12" s="25" t="str">
        <f>AP11</f>
        <v>八軒</v>
      </c>
      <c r="AY12" s="13"/>
      <c r="AZ12" s="13"/>
      <c r="BA12" s="1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 t="s">
        <v>1</v>
      </c>
      <c r="BP12" s="4"/>
      <c r="BQ12" s="4"/>
      <c r="BR12" s="4"/>
      <c r="BS12" s="4"/>
      <c r="BT12" s="4"/>
      <c r="BU12" s="4"/>
      <c r="BV12" s="4"/>
      <c r="BW12" s="18"/>
      <c r="BX12" s="18"/>
      <c r="BY12" s="18"/>
      <c r="BZ12" s="18"/>
      <c r="CA12" s="18"/>
      <c r="CB12" s="20"/>
    </row>
    <row r="13" spans="1:81" s="20" customFormat="1" ht="27" customHeight="1">
      <c r="A13" s="25" t="str">
        <f>BB13</f>
        <v>Ｂブロック</v>
      </c>
      <c r="B13" s="13"/>
      <c r="C13" s="13"/>
      <c r="D13" s="14"/>
      <c r="E13" s="25" t="str">
        <f>A14</f>
        <v>手稲東B</v>
      </c>
      <c r="F13" s="13"/>
      <c r="G13" s="13"/>
      <c r="H13" s="14"/>
      <c r="I13" s="25" t="str">
        <f>A15</f>
        <v>八軒</v>
      </c>
      <c r="J13" s="13"/>
      <c r="K13" s="13"/>
      <c r="L13" s="14"/>
      <c r="M13" s="25" t="str">
        <f>A16</f>
        <v>琴似</v>
      </c>
      <c r="N13" s="13"/>
      <c r="O13" s="13"/>
      <c r="P13" s="14"/>
      <c r="Q13" s="25" t="str">
        <f>A17</f>
        <v>福井野</v>
      </c>
      <c r="R13" s="13"/>
      <c r="S13" s="13"/>
      <c r="T13" s="14"/>
      <c r="U13" s="27" t="s">
        <v>8</v>
      </c>
      <c r="V13" s="27" t="s">
        <v>9</v>
      </c>
      <c r="W13" s="27" t="s">
        <v>10</v>
      </c>
      <c r="X13" s="28" t="s">
        <v>11</v>
      </c>
      <c r="Y13" s="29" t="s">
        <v>12</v>
      </c>
      <c r="Z13" s="28" t="s">
        <v>13</v>
      </c>
      <c r="AA13" s="19"/>
      <c r="AB13" s="25">
        <v>3</v>
      </c>
      <c r="AC13" s="13"/>
      <c r="AD13" s="13"/>
      <c r="AE13" s="14"/>
      <c r="AF13" s="26">
        <v>0.58333333333333337</v>
      </c>
      <c r="AG13" s="30"/>
      <c r="AH13" s="30"/>
      <c r="AI13" s="31"/>
      <c r="AJ13" s="25" t="s">
        <v>19</v>
      </c>
      <c r="AK13" s="14"/>
      <c r="AL13" s="25" t="str">
        <f>A14</f>
        <v>手稲東B</v>
      </c>
      <c r="AM13" s="13"/>
      <c r="AN13" s="13"/>
      <c r="AO13" s="14"/>
      <c r="AP13" s="25" t="str">
        <f>A16</f>
        <v>琴似</v>
      </c>
      <c r="AQ13" s="13"/>
      <c r="AR13" s="13"/>
      <c r="AS13" s="14"/>
      <c r="AT13" s="25" t="str">
        <f>AL14</f>
        <v>八軒</v>
      </c>
      <c r="AU13" s="13"/>
      <c r="AV13" s="13"/>
      <c r="AW13" s="14"/>
      <c r="AX13" s="25" t="str">
        <f>AP14</f>
        <v>福井野</v>
      </c>
      <c r="AY13" s="13"/>
      <c r="AZ13" s="13"/>
      <c r="BA13" s="14"/>
      <c r="BB13" s="25" t="s">
        <v>23</v>
      </c>
      <c r="BC13" s="13"/>
      <c r="BD13" s="13"/>
      <c r="BE13" s="14"/>
      <c r="BF13" s="25" t="str">
        <f>BB14</f>
        <v>手稲東B</v>
      </c>
      <c r="BG13" s="13"/>
      <c r="BH13" s="13"/>
      <c r="BI13" s="14"/>
      <c r="BJ13" s="25" t="str">
        <f>BB15</f>
        <v>八軒</v>
      </c>
      <c r="BK13" s="13"/>
      <c r="BL13" s="13"/>
      <c r="BM13" s="14"/>
      <c r="BN13" s="25" t="str">
        <f>BB16</f>
        <v>琴似</v>
      </c>
      <c r="BO13" s="13"/>
      <c r="BP13" s="13"/>
      <c r="BQ13" s="14"/>
      <c r="BR13" s="25" t="str">
        <f>BB17</f>
        <v>福井野</v>
      </c>
      <c r="BS13" s="13"/>
      <c r="BT13" s="13"/>
      <c r="BU13" s="14"/>
      <c r="BV13" s="27" t="s">
        <v>8</v>
      </c>
      <c r="BW13" s="27" t="s">
        <v>9</v>
      </c>
      <c r="BX13" s="27" t="s">
        <v>10</v>
      </c>
      <c r="BY13" s="27" t="s">
        <v>11</v>
      </c>
      <c r="BZ13" s="27" t="s">
        <v>12</v>
      </c>
      <c r="CA13" s="27" t="s">
        <v>13</v>
      </c>
      <c r="CB13" s="46"/>
    </row>
    <row r="14" spans="1:81" ht="27" customHeight="1">
      <c r="A14" s="25" t="s">
        <v>41</v>
      </c>
      <c r="B14" s="13"/>
      <c r="C14" s="13"/>
      <c r="D14" s="14"/>
      <c r="E14" s="32"/>
      <c r="F14" s="33"/>
      <c r="G14" s="33"/>
      <c r="H14" s="34"/>
      <c r="I14" s="35"/>
      <c r="J14" s="36"/>
      <c r="K14" s="36"/>
      <c r="L14" s="37"/>
      <c r="M14" s="52"/>
      <c r="N14" s="53"/>
      <c r="O14" s="53"/>
      <c r="P14" s="54"/>
      <c r="Q14" s="35"/>
      <c r="R14" s="36"/>
      <c r="S14" s="36"/>
      <c r="T14" s="37"/>
      <c r="U14" s="27"/>
      <c r="V14" s="27"/>
      <c r="W14" s="27"/>
      <c r="X14" s="27"/>
      <c r="Y14" s="38"/>
      <c r="Z14" s="27"/>
      <c r="AA14" s="19"/>
      <c r="AB14" s="25">
        <v>4</v>
      </c>
      <c r="AC14" s="13"/>
      <c r="AD14" s="13"/>
      <c r="AE14" s="14"/>
      <c r="AF14" s="26">
        <v>0.60069444444444442</v>
      </c>
      <c r="AG14" s="30"/>
      <c r="AH14" s="30"/>
      <c r="AI14" s="31"/>
      <c r="AJ14" s="25" t="s">
        <v>22</v>
      </c>
      <c r="AK14" s="14"/>
      <c r="AL14" s="25" t="str">
        <f>A15</f>
        <v>八軒</v>
      </c>
      <c r="AM14" s="13"/>
      <c r="AN14" s="13"/>
      <c r="AO14" s="14"/>
      <c r="AP14" s="25" t="str">
        <f>A17</f>
        <v>福井野</v>
      </c>
      <c r="AQ14" s="13"/>
      <c r="AR14" s="13"/>
      <c r="AS14" s="14"/>
      <c r="AT14" s="25" t="str">
        <f>AL13</f>
        <v>手稲東B</v>
      </c>
      <c r="AU14" s="13"/>
      <c r="AV14" s="13"/>
      <c r="AW14" s="14"/>
      <c r="AX14" s="25" t="str">
        <f>AP13</f>
        <v>琴似</v>
      </c>
      <c r="AY14" s="13"/>
      <c r="AZ14" s="13"/>
      <c r="BA14" s="14"/>
      <c r="BB14" s="25" t="str">
        <f>A14</f>
        <v>手稲東B</v>
      </c>
      <c r="BC14" s="13"/>
      <c r="BD14" s="13"/>
      <c r="BE14" s="14"/>
      <c r="BF14" s="39"/>
      <c r="BG14" s="40"/>
      <c r="BH14" s="40"/>
      <c r="BI14" s="41"/>
      <c r="BJ14" s="42" t="str">
        <f>IF(BK14&gt;BM14,"○",IF(BK14&lt;BM14,"●",IF(BK14&amp;BM14="","",IF(BK14=BM14,"△"))))</f>
        <v/>
      </c>
      <c r="BK14" s="43"/>
      <c r="BL14" s="43" t="s">
        <v>18</v>
      </c>
      <c r="BM14" s="44"/>
      <c r="BN14" s="42" t="str">
        <f>IF(BO14&gt;BQ14,"○",IF(BO14&lt;BQ14,"●",IF(BO14&amp;BQ14="","",IF(BO14=BQ14,"△"))))</f>
        <v/>
      </c>
      <c r="BO14" s="43"/>
      <c r="BP14" s="43" t="s">
        <v>18</v>
      </c>
      <c r="BQ14" s="44"/>
      <c r="BR14" s="42" t="str">
        <f>IF(BS14&gt;BU14,"○",IF(BS14&lt;BU14,"●",IF(BS14&amp;BU14="","",IF(BS14=BU14,"△"))))</f>
        <v/>
      </c>
      <c r="BS14" s="43"/>
      <c r="BT14" s="43" t="s">
        <v>18</v>
      </c>
      <c r="BU14" s="44"/>
      <c r="BV14" s="27">
        <f>COUNTIF(BF14:BU14,"○")</f>
        <v>0</v>
      </c>
      <c r="BW14" s="27">
        <f>COUNTIF(BF14:BU14,"●")</f>
        <v>0</v>
      </c>
      <c r="BX14" s="27">
        <f>COUNTIF(BF14:BU14,"△")</f>
        <v>0</v>
      </c>
      <c r="BY14" s="27">
        <f>BV14*3+BX14</f>
        <v>0</v>
      </c>
      <c r="BZ14" s="45">
        <f>SUM(BG14,BK14,BO14,BS14)-SUM(BI14,BM14,BQ14,BU14)</f>
        <v>0</v>
      </c>
      <c r="CA14" s="27">
        <f>RANK(CB14,CB14:CB17,0)</f>
        <v>1</v>
      </c>
      <c r="CB14" s="46">
        <f>SUM(BY14*10000,BZ14*100,BG14,BK14,BO14,BS14)</f>
        <v>0</v>
      </c>
    </row>
    <row r="15" spans="1:81" ht="27" customHeight="1">
      <c r="A15" s="25" t="s">
        <v>43</v>
      </c>
      <c r="B15" s="13"/>
      <c r="C15" s="13"/>
      <c r="D15" s="14"/>
      <c r="E15" s="35"/>
      <c r="F15" s="36"/>
      <c r="G15" s="36"/>
      <c r="H15" s="37"/>
      <c r="I15" s="32"/>
      <c r="J15" s="33"/>
      <c r="K15" s="33"/>
      <c r="L15" s="34"/>
      <c r="M15" s="35"/>
      <c r="N15" s="36"/>
      <c r="O15" s="36"/>
      <c r="P15" s="37"/>
      <c r="Q15" s="52"/>
      <c r="R15" s="53"/>
      <c r="S15" s="53"/>
      <c r="T15" s="54"/>
      <c r="U15" s="27"/>
      <c r="V15" s="27"/>
      <c r="W15" s="27"/>
      <c r="X15" s="27"/>
      <c r="Y15" s="38"/>
      <c r="Z15" s="27"/>
      <c r="AA15" s="19"/>
      <c r="AB15" s="25">
        <v>5</v>
      </c>
      <c r="AC15" s="13"/>
      <c r="AD15" s="13"/>
      <c r="AE15" s="14"/>
      <c r="AF15" s="26">
        <v>0.625</v>
      </c>
      <c r="AG15" s="30"/>
      <c r="AH15" s="30"/>
      <c r="AI15" s="31"/>
      <c r="AJ15" s="25" t="s">
        <v>19</v>
      </c>
      <c r="AK15" s="14"/>
      <c r="AL15" s="25" t="str">
        <f>A14</f>
        <v>手稲東B</v>
      </c>
      <c r="AM15" s="13"/>
      <c r="AN15" s="13"/>
      <c r="AO15" s="14"/>
      <c r="AP15" s="25" t="str">
        <f>A17</f>
        <v>福井野</v>
      </c>
      <c r="AQ15" s="13"/>
      <c r="AR15" s="13"/>
      <c r="AS15" s="14"/>
      <c r="AT15" s="25" t="str">
        <f>AL16</f>
        <v>八軒</v>
      </c>
      <c r="AU15" s="13"/>
      <c r="AV15" s="13"/>
      <c r="AW15" s="14"/>
      <c r="AX15" s="25" t="str">
        <f>AP16</f>
        <v>琴似</v>
      </c>
      <c r="AY15" s="13"/>
      <c r="AZ15" s="13"/>
      <c r="BA15" s="14"/>
      <c r="BB15" s="25" t="str">
        <f>A15</f>
        <v>八軒</v>
      </c>
      <c r="BC15" s="13"/>
      <c r="BD15" s="13"/>
      <c r="BE15" s="14"/>
      <c r="BF15" s="47" t="str">
        <f>IF(BG15&gt;BI15,"○",IF(BG15&lt;BI15,"●",IF(BG15&amp;BI15="","",IF(BG15=BI15,"△"))))</f>
        <v/>
      </c>
      <c r="BG15" s="48" t="str">
        <f>IF(BM14="","",BM14)</f>
        <v/>
      </c>
      <c r="BH15" s="48" t="s">
        <v>18</v>
      </c>
      <c r="BI15" s="48" t="str">
        <f>IF(BK14="","",BK14)</f>
        <v/>
      </c>
      <c r="BJ15" s="39"/>
      <c r="BK15" s="40"/>
      <c r="BL15" s="40"/>
      <c r="BM15" s="41"/>
      <c r="BN15" s="42" t="str">
        <f>IF(BO15&gt;BQ15,"○",IF(BO15&lt;BQ15,"●",IF(BO15&amp;BQ15="","",IF(BO15=BQ15,"△"))))</f>
        <v/>
      </c>
      <c r="BO15" s="43"/>
      <c r="BP15" s="43" t="s">
        <v>18</v>
      </c>
      <c r="BQ15" s="44"/>
      <c r="BR15" s="42" t="str">
        <f>IF(BS15&gt;BU15,"○",IF(BS15&lt;BU15,"●",IF(BS15&amp;BU15="","",IF(BS15=BU15,"△"))))</f>
        <v/>
      </c>
      <c r="BS15" s="43"/>
      <c r="BT15" s="43" t="s">
        <v>18</v>
      </c>
      <c r="BU15" s="44"/>
      <c r="BV15" s="27">
        <f>COUNTIF(BF15:BU15,"○")</f>
        <v>0</v>
      </c>
      <c r="BW15" s="27">
        <f>COUNTIF(BF15:BU15,"●")</f>
        <v>0</v>
      </c>
      <c r="BX15" s="27">
        <f>COUNTIF(BF15:BU15,"△")</f>
        <v>0</v>
      </c>
      <c r="BY15" s="27">
        <f>BV15*3+BX15</f>
        <v>0</v>
      </c>
      <c r="BZ15" s="45">
        <f>SUM(BG15,BK15,BO15,BS15)-SUM(BI15,BM15,BQ15,BU15)</f>
        <v>0</v>
      </c>
      <c r="CA15" s="27">
        <f>RANK(CB15,CB14:CB17,0)</f>
        <v>1</v>
      </c>
      <c r="CB15" s="46">
        <f>SUM(BY15*10000,BZ15*100,BG15,BK15,BO15,BS15)</f>
        <v>0</v>
      </c>
    </row>
    <row r="16" spans="1:81" ht="27" customHeight="1">
      <c r="A16" s="25" t="s">
        <v>46</v>
      </c>
      <c r="B16" s="13"/>
      <c r="C16" s="13"/>
      <c r="D16" s="14"/>
      <c r="E16" s="35"/>
      <c r="F16" s="36"/>
      <c r="G16" s="36"/>
      <c r="H16" s="37"/>
      <c r="I16" s="35"/>
      <c r="J16" s="36"/>
      <c r="K16" s="36"/>
      <c r="L16" s="37"/>
      <c r="M16" s="32"/>
      <c r="N16" s="33"/>
      <c r="O16" s="33"/>
      <c r="P16" s="34"/>
      <c r="Q16" s="35"/>
      <c r="R16" s="36"/>
      <c r="S16" s="36"/>
      <c r="T16" s="37"/>
      <c r="U16" s="27"/>
      <c r="V16" s="27"/>
      <c r="W16" s="27"/>
      <c r="X16" s="27"/>
      <c r="Y16" s="38"/>
      <c r="Z16" s="27"/>
      <c r="AA16" s="19"/>
      <c r="AB16" s="25">
        <v>6</v>
      </c>
      <c r="AC16" s="13"/>
      <c r="AD16" s="13"/>
      <c r="AE16" s="14"/>
      <c r="AF16" s="26">
        <v>0.64236111111111105</v>
      </c>
      <c r="AG16" s="30"/>
      <c r="AH16" s="30"/>
      <c r="AI16" s="31"/>
      <c r="AJ16" s="25" t="s">
        <v>19</v>
      </c>
      <c r="AK16" s="14"/>
      <c r="AL16" s="25" t="str">
        <f>A15</f>
        <v>八軒</v>
      </c>
      <c r="AM16" s="13"/>
      <c r="AN16" s="13"/>
      <c r="AO16" s="14"/>
      <c r="AP16" s="25" t="str">
        <f>A16</f>
        <v>琴似</v>
      </c>
      <c r="AQ16" s="13"/>
      <c r="AR16" s="13"/>
      <c r="AS16" s="14"/>
      <c r="AT16" s="25" t="str">
        <f>AL15</f>
        <v>手稲東B</v>
      </c>
      <c r="AU16" s="13"/>
      <c r="AV16" s="13"/>
      <c r="AW16" s="14"/>
      <c r="AX16" s="25" t="str">
        <f>AP15</f>
        <v>福井野</v>
      </c>
      <c r="AY16" s="13"/>
      <c r="AZ16" s="13"/>
      <c r="BA16" s="14"/>
      <c r="BB16" s="25" t="str">
        <f>A16</f>
        <v>琴似</v>
      </c>
      <c r="BC16" s="13"/>
      <c r="BD16" s="13"/>
      <c r="BE16" s="14"/>
      <c r="BF16" s="47" t="str">
        <f>IF(BG16&gt;BI16,"○",IF(BG16&lt;BI16,"●",IF(BG16&amp;BI16="","",IF(BG16=BI16,"△"))))</f>
        <v/>
      </c>
      <c r="BG16" s="48" t="str">
        <f>IF(BQ14="","",BQ14)</f>
        <v/>
      </c>
      <c r="BH16" s="48" t="s">
        <v>18</v>
      </c>
      <c r="BI16" s="48" t="str">
        <f>IF(BO14="","",BO14)</f>
        <v/>
      </c>
      <c r="BJ16" s="47" t="str">
        <f>IF(BK16&gt;BM16,"○",IF(BK16&lt;BM16,"●",IF(BK16&amp;BM16="","",IF(BK16=BM16,"△"))))</f>
        <v/>
      </c>
      <c r="BK16" s="48" t="str">
        <f>IF(BQ15="","",BQ15)</f>
        <v/>
      </c>
      <c r="BL16" s="48" t="s">
        <v>18</v>
      </c>
      <c r="BM16" s="48" t="str">
        <f>IF(BO15="","",BO15)</f>
        <v/>
      </c>
      <c r="BN16" s="49"/>
      <c r="BO16" s="50"/>
      <c r="BP16" s="50"/>
      <c r="BQ16" s="51"/>
      <c r="BR16" s="42" t="str">
        <f>IF(BS16&gt;BU16,"○",IF(BS16&lt;BU16,"●",IF(BS16&amp;BU16="","",IF(BS16=BU16,"△"))))</f>
        <v/>
      </c>
      <c r="BS16" s="43"/>
      <c r="BT16" s="43" t="s">
        <v>18</v>
      </c>
      <c r="BU16" s="44"/>
      <c r="BV16" s="27">
        <f>COUNTIF(BF16:BU16,"○")</f>
        <v>0</v>
      </c>
      <c r="BW16" s="27">
        <f>COUNTIF(BF16:BU16,"●")</f>
        <v>0</v>
      </c>
      <c r="BX16" s="27">
        <f>COUNTIF(BF16:BU16,"△")</f>
        <v>0</v>
      </c>
      <c r="BY16" s="27">
        <f>BV16*3+BX16</f>
        <v>0</v>
      </c>
      <c r="BZ16" s="45">
        <f>SUM(BG16,BK16,BO16,BS16)-SUM(BI16,BM16,BQ16,BU16)</f>
        <v>0</v>
      </c>
      <c r="CA16" s="27">
        <f>RANK(CB16,CB14:CB17,0)</f>
        <v>1</v>
      </c>
      <c r="CB16" s="46">
        <f>SUM(BY16*10000,BZ16*100,BG16,BK16,BO16,BS16)</f>
        <v>0</v>
      </c>
    </row>
    <row r="17" spans="1:98" ht="27" customHeight="1">
      <c r="A17" s="25" t="s">
        <v>29</v>
      </c>
      <c r="B17" s="13"/>
      <c r="C17" s="13"/>
      <c r="D17" s="14"/>
      <c r="E17" s="35"/>
      <c r="F17" s="36"/>
      <c r="G17" s="36"/>
      <c r="H17" s="37"/>
      <c r="I17" s="52"/>
      <c r="J17" s="53"/>
      <c r="K17" s="53"/>
      <c r="L17" s="54"/>
      <c r="M17" s="35"/>
      <c r="N17" s="36"/>
      <c r="O17" s="36"/>
      <c r="P17" s="37"/>
      <c r="Q17" s="32"/>
      <c r="R17" s="33"/>
      <c r="S17" s="33"/>
      <c r="T17" s="34"/>
      <c r="U17" s="27"/>
      <c r="V17" s="27"/>
      <c r="W17" s="27"/>
      <c r="X17" s="27"/>
      <c r="Y17" s="38"/>
      <c r="Z17" s="27"/>
      <c r="AA17" s="19"/>
      <c r="BB17" s="25" t="str">
        <f>A17</f>
        <v>福井野</v>
      </c>
      <c r="BC17" s="13"/>
      <c r="BD17" s="13"/>
      <c r="BE17" s="14"/>
      <c r="BF17" s="47" t="str">
        <f>IF(BG17&gt;BI17,"○",IF(BG17&lt;BI17,"●",IF(BG17&amp;BI17="","",IF(BG17=BI17,"△"))))</f>
        <v/>
      </c>
      <c r="BG17" s="48" t="str">
        <f>IF(BU14="","",BU14)</f>
        <v/>
      </c>
      <c r="BH17" s="48" t="s">
        <v>18</v>
      </c>
      <c r="BI17" s="48" t="str">
        <f>IF(BS14="","",BS14)</f>
        <v/>
      </c>
      <c r="BJ17" s="47" t="str">
        <f>IF(BK17&gt;BM17,"○",IF(BK17&lt;BM17,"●",IF(BK17&amp;BM17="","",IF(BK17=BM17,"△"))))</f>
        <v/>
      </c>
      <c r="BK17" s="48" t="str">
        <f>IF(BU15="","",BU15)</f>
        <v/>
      </c>
      <c r="BL17" s="48" t="s">
        <v>18</v>
      </c>
      <c r="BM17" s="48" t="str">
        <f>IF(BS15="","",BS15)</f>
        <v/>
      </c>
      <c r="BN17" s="47" t="str">
        <f>IF(BO17&gt;BQ17,"○",IF(BO17&lt;BQ17,"●",IF(BO17&amp;BQ17="","",IF(BO17=BQ17,"△"))))</f>
        <v/>
      </c>
      <c r="BO17" s="48" t="str">
        <f>IF(BU16="","",BU16)</f>
        <v/>
      </c>
      <c r="BP17" s="48" t="s">
        <v>18</v>
      </c>
      <c r="BQ17" s="48" t="str">
        <f>IF(BS16="","",BS16)</f>
        <v/>
      </c>
      <c r="BR17" s="39"/>
      <c r="BS17" s="40"/>
      <c r="BT17" s="40"/>
      <c r="BU17" s="41"/>
      <c r="BV17" s="27">
        <f>COUNTIF(BF17:BU17,"○")</f>
        <v>0</v>
      </c>
      <c r="BW17" s="27">
        <f>COUNTIF(BF17:BU17,"●")</f>
        <v>0</v>
      </c>
      <c r="BX17" s="27">
        <f>COUNTIF(BF17:BU17,"△")</f>
        <v>0</v>
      </c>
      <c r="BY17" s="27">
        <f>BV17*3+BX17</f>
        <v>0</v>
      </c>
      <c r="BZ17" s="45">
        <f>SUM(BG17,BK17,BO17,BS17)-SUM(BI17,BM17,BQ17,BU17)</f>
        <v>0</v>
      </c>
      <c r="CA17" s="27">
        <f>RANK(CB17,CB14:CB17,0)</f>
        <v>1</v>
      </c>
      <c r="CB17" s="46">
        <f>SUM(BY17*10000,BZ17*100,BG17,BK17,BO17,BS17)</f>
        <v>0</v>
      </c>
    </row>
    <row r="18" spans="1:98" ht="27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9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</row>
    <row r="19" spans="1:98" ht="27" customHeight="1">
      <c r="A19" s="18"/>
      <c r="B19" s="18"/>
      <c r="C19" s="18"/>
      <c r="D19" s="18"/>
      <c r="E19" s="18"/>
      <c r="F19" s="18"/>
      <c r="G19" s="18"/>
      <c r="H19" s="17"/>
      <c r="I19" s="17"/>
      <c r="J19" s="17"/>
      <c r="K19" s="17"/>
      <c r="L19" s="17"/>
      <c r="M19" s="17"/>
      <c r="N19" s="4" t="s">
        <v>1</v>
      </c>
      <c r="O19" s="4"/>
      <c r="P19" s="4" t="s">
        <v>25</v>
      </c>
      <c r="Q19" s="4"/>
      <c r="R19" s="4"/>
      <c r="S19" s="4"/>
      <c r="T19" s="4"/>
      <c r="U19" s="22" t="s">
        <v>3</v>
      </c>
      <c r="V19" s="22"/>
      <c r="W19" s="23">
        <v>3</v>
      </c>
      <c r="X19" s="23"/>
      <c r="Y19" s="23" t="s">
        <v>4</v>
      </c>
      <c r="Z19" s="23"/>
      <c r="AA19" s="24"/>
      <c r="AB19" s="25" t="s">
        <v>5</v>
      </c>
      <c r="AC19" s="13"/>
      <c r="AD19" s="13"/>
      <c r="AE19" s="14"/>
      <c r="AF19" s="26">
        <v>0.35416666666666669</v>
      </c>
      <c r="AG19" s="13"/>
      <c r="AH19" s="13"/>
      <c r="AI19" s="14"/>
      <c r="AJ19" s="25"/>
      <c r="AK19" s="14"/>
      <c r="AL19" s="25" t="s">
        <v>6</v>
      </c>
      <c r="AM19" s="13"/>
      <c r="AN19" s="13"/>
      <c r="AO19" s="13"/>
      <c r="AP19" s="13"/>
      <c r="AQ19" s="13"/>
      <c r="AR19" s="13"/>
      <c r="AS19" s="14"/>
      <c r="AT19" s="25" t="s">
        <v>7</v>
      </c>
      <c r="AU19" s="13"/>
      <c r="AV19" s="13"/>
      <c r="AW19" s="13"/>
      <c r="AX19" s="13"/>
      <c r="AY19" s="13"/>
      <c r="AZ19" s="13"/>
      <c r="BA19" s="14"/>
      <c r="BB19" s="18"/>
      <c r="BC19" s="18"/>
      <c r="BD19" s="18"/>
      <c r="BE19" s="18"/>
      <c r="BF19" s="18"/>
      <c r="BG19" s="18"/>
      <c r="BH19" s="18"/>
      <c r="BI19" s="17"/>
      <c r="BJ19" s="17"/>
      <c r="BK19" s="17"/>
      <c r="BL19" s="17"/>
      <c r="BM19" s="17"/>
      <c r="BN19" s="17"/>
      <c r="BO19" s="4" t="s">
        <v>1</v>
      </c>
      <c r="BP19" s="4"/>
      <c r="BQ19" s="4"/>
      <c r="BR19" s="4"/>
      <c r="BS19" s="4"/>
      <c r="BT19" s="4"/>
      <c r="BU19" s="4"/>
      <c r="BV19" s="4"/>
      <c r="BW19" s="18"/>
      <c r="BX19" s="18"/>
      <c r="BY19" s="18"/>
      <c r="BZ19" s="18"/>
      <c r="CA19" s="18"/>
      <c r="CB19" s="20"/>
      <c r="CC19" s="21"/>
    </row>
    <row r="20" spans="1:98" ht="27" customHeight="1">
      <c r="A20" s="25" t="str">
        <f>BB20</f>
        <v>Ｃブロック</v>
      </c>
      <c r="B20" s="13"/>
      <c r="C20" s="13"/>
      <c r="D20" s="14"/>
      <c r="E20" s="25" t="str">
        <f>A21</f>
        <v>札幌西</v>
      </c>
      <c r="F20" s="13"/>
      <c r="G20" s="13"/>
      <c r="H20" s="14"/>
      <c r="I20" s="25" t="str">
        <f>A22</f>
        <v>琴似中央</v>
      </c>
      <c r="J20" s="13"/>
      <c r="K20" s="13"/>
      <c r="L20" s="14"/>
      <c r="M20" s="25" t="str">
        <f>A23</f>
        <v>八軒西</v>
      </c>
      <c r="N20" s="13"/>
      <c r="O20" s="13"/>
      <c r="P20" s="14"/>
      <c r="Q20" s="25" t="str">
        <f>A24</f>
        <v>平和</v>
      </c>
      <c r="R20" s="13"/>
      <c r="S20" s="13"/>
      <c r="T20" s="14"/>
      <c r="U20" s="27" t="s">
        <v>8</v>
      </c>
      <c r="V20" s="27" t="s">
        <v>9</v>
      </c>
      <c r="W20" s="27" t="s">
        <v>10</v>
      </c>
      <c r="X20" s="28" t="s">
        <v>11</v>
      </c>
      <c r="Y20" s="29" t="s">
        <v>12</v>
      </c>
      <c r="Z20" s="28" t="s">
        <v>13</v>
      </c>
      <c r="AA20" s="19"/>
      <c r="AB20" s="25">
        <v>1</v>
      </c>
      <c r="AC20" s="13"/>
      <c r="AD20" s="13"/>
      <c r="AE20" s="14"/>
      <c r="AF20" s="26">
        <v>0.375</v>
      </c>
      <c r="AG20" s="30"/>
      <c r="AH20" s="30"/>
      <c r="AI20" s="31"/>
      <c r="AJ20" s="25" t="s">
        <v>26</v>
      </c>
      <c r="AK20" s="14"/>
      <c r="AL20" s="25" t="str">
        <f>A21</f>
        <v>札幌西</v>
      </c>
      <c r="AM20" s="13"/>
      <c r="AN20" s="13"/>
      <c r="AO20" s="14"/>
      <c r="AP20" s="25" t="str">
        <f>A22</f>
        <v>琴似中央</v>
      </c>
      <c r="AQ20" s="13"/>
      <c r="AR20" s="13"/>
      <c r="AS20" s="14"/>
      <c r="AT20" s="25" t="str">
        <f>AL21</f>
        <v>八軒西</v>
      </c>
      <c r="AU20" s="13"/>
      <c r="AV20" s="13"/>
      <c r="AW20" s="14"/>
      <c r="AX20" s="25" t="str">
        <f>AP21</f>
        <v>平和</v>
      </c>
      <c r="AY20" s="13"/>
      <c r="AZ20" s="13"/>
      <c r="BA20" s="14"/>
      <c r="BB20" s="25" t="s">
        <v>28</v>
      </c>
      <c r="BC20" s="13"/>
      <c r="BD20" s="13"/>
      <c r="BE20" s="14"/>
      <c r="BF20" s="25" t="str">
        <f>BB21</f>
        <v>札幌西</v>
      </c>
      <c r="BG20" s="13"/>
      <c r="BH20" s="13"/>
      <c r="BI20" s="14"/>
      <c r="BJ20" s="25" t="str">
        <f>BB22</f>
        <v>琴似中央</v>
      </c>
      <c r="BK20" s="13"/>
      <c r="BL20" s="13"/>
      <c r="BM20" s="14"/>
      <c r="BN20" s="25" t="str">
        <f>BB23</f>
        <v>八軒西</v>
      </c>
      <c r="BO20" s="13"/>
      <c r="BP20" s="13"/>
      <c r="BQ20" s="14"/>
      <c r="BR20" s="25" t="str">
        <f>BB24</f>
        <v>平和</v>
      </c>
      <c r="BS20" s="13"/>
      <c r="BT20" s="13"/>
      <c r="BU20" s="14"/>
      <c r="BV20" s="27" t="s">
        <v>8</v>
      </c>
      <c r="BW20" s="27" t="s">
        <v>9</v>
      </c>
      <c r="BX20" s="27" t="s">
        <v>10</v>
      </c>
      <c r="BY20" s="27" t="s">
        <v>11</v>
      </c>
      <c r="BZ20" s="27" t="s">
        <v>12</v>
      </c>
      <c r="CA20" s="27" t="s">
        <v>13</v>
      </c>
      <c r="CB20" s="21"/>
    </row>
    <row r="21" spans="1:98" ht="27" customHeight="1">
      <c r="A21" s="25" t="s">
        <v>21</v>
      </c>
      <c r="B21" s="13"/>
      <c r="C21" s="13"/>
      <c r="D21" s="14"/>
      <c r="E21" s="32"/>
      <c r="F21" s="33"/>
      <c r="G21" s="33"/>
      <c r="H21" s="34"/>
      <c r="I21" s="35"/>
      <c r="J21" s="36"/>
      <c r="K21" s="36"/>
      <c r="L21" s="37"/>
      <c r="M21" s="35"/>
      <c r="N21" s="36"/>
      <c r="O21" s="36"/>
      <c r="P21" s="37"/>
      <c r="Q21" s="35"/>
      <c r="R21" s="36"/>
      <c r="S21" s="36"/>
      <c r="T21" s="37"/>
      <c r="U21" s="27"/>
      <c r="V21" s="27"/>
      <c r="W21" s="27"/>
      <c r="X21" s="27"/>
      <c r="Y21" s="38"/>
      <c r="Z21" s="27"/>
      <c r="AA21" s="19"/>
      <c r="AB21" s="25">
        <v>2</v>
      </c>
      <c r="AC21" s="13"/>
      <c r="AD21" s="13"/>
      <c r="AE21" s="14"/>
      <c r="AF21" s="26">
        <v>0.3923611111111111</v>
      </c>
      <c r="AG21" s="30"/>
      <c r="AH21" s="30"/>
      <c r="AI21" s="31"/>
      <c r="AJ21" s="25" t="s">
        <v>27</v>
      </c>
      <c r="AK21" s="14"/>
      <c r="AL21" s="25" t="str">
        <f>A23</f>
        <v>八軒西</v>
      </c>
      <c r="AM21" s="13"/>
      <c r="AN21" s="13"/>
      <c r="AO21" s="14"/>
      <c r="AP21" s="25" t="str">
        <f>A24</f>
        <v>平和</v>
      </c>
      <c r="AQ21" s="13"/>
      <c r="AR21" s="13"/>
      <c r="AS21" s="14"/>
      <c r="AT21" s="25" t="str">
        <f>AL20</f>
        <v>札幌西</v>
      </c>
      <c r="AU21" s="13"/>
      <c r="AV21" s="13"/>
      <c r="AW21" s="14"/>
      <c r="AX21" s="25" t="str">
        <f>AP20</f>
        <v>琴似中央</v>
      </c>
      <c r="AY21" s="13"/>
      <c r="AZ21" s="13"/>
      <c r="BA21" s="14"/>
      <c r="BB21" s="25" t="str">
        <f>A21</f>
        <v>札幌西</v>
      </c>
      <c r="BC21" s="13"/>
      <c r="BD21" s="13"/>
      <c r="BE21" s="14"/>
      <c r="BF21" s="39"/>
      <c r="BG21" s="40"/>
      <c r="BH21" s="40"/>
      <c r="BI21" s="41"/>
      <c r="BJ21" s="42" t="str">
        <f>IF(BK21&gt;BM21,"○",IF(BK21&lt;BM21,"●",IF(BK21&amp;BM21="","",IF(BK21=BM21,"△"))))</f>
        <v/>
      </c>
      <c r="BK21" s="43"/>
      <c r="BL21" s="43" t="s">
        <v>18</v>
      </c>
      <c r="BM21" s="44"/>
      <c r="BN21" s="42" t="str">
        <f>IF(BO21&gt;BQ21,"○",IF(BO21&lt;BQ21,"●",IF(BO21&amp;BQ21="","",IF(BO21=BQ21,"△"))))</f>
        <v/>
      </c>
      <c r="BO21" s="43"/>
      <c r="BP21" s="43" t="s">
        <v>18</v>
      </c>
      <c r="BQ21" s="44"/>
      <c r="BR21" s="42" t="str">
        <f>IF(BS21&gt;BU21,"○",IF(BS21&lt;BU21,"●",IF(BS21&amp;BU21="","",IF(BS21=BU21,"△"))))</f>
        <v/>
      </c>
      <c r="BS21" s="43"/>
      <c r="BT21" s="43" t="s">
        <v>18</v>
      </c>
      <c r="BU21" s="44"/>
      <c r="BV21" s="27">
        <f>COUNTIF(BF21:BU21,"○")</f>
        <v>0</v>
      </c>
      <c r="BW21" s="27">
        <f>COUNTIF(BF21:BU21,"●")</f>
        <v>0</v>
      </c>
      <c r="BX21" s="27">
        <f>COUNTIF(BF21:BU21,"△")</f>
        <v>0</v>
      </c>
      <c r="BY21" s="27">
        <f>BV21*3+BX21</f>
        <v>0</v>
      </c>
      <c r="BZ21" s="45">
        <f>SUM(BG21,BK21,BO21,BS21)-SUM(BI21,BM21,BQ21,BU21)</f>
        <v>0</v>
      </c>
      <c r="CA21" s="27">
        <f>RANK(CB21,CB21:CB24,0)</f>
        <v>1</v>
      </c>
      <c r="CB21" s="46">
        <f>SUM(BY21*10000,BZ21*100,BG21,BK21,BO21,BS21)</f>
        <v>0</v>
      </c>
    </row>
    <row r="22" spans="1:98" ht="27" customHeight="1">
      <c r="A22" s="25" t="s">
        <v>24</v>
      </c>
      <c r="B22" s="13"/>
      <c r="C22" s="13"/>
      <c r="D22" s="14"/>
      <c r="E22" s="35"/>
      <c r="F22" s="36"/>
      <c r="G22" s="36"/>
      <c r="H22" s="37"/>
      <c r="I22" s="32"/>
      <c r="J22" s="33"/>
      <c r="K22" s="33"/>
      <c r="L22" s="34"/>
      <c r="M22" s="35"/>
      <c r="N22" s="36"/>
      <c r="O22" s="36"/>
      <c r="P22" s="37"/>
      <c r="Q22" s="35"/>
      <c r="R22" s="36"/>
      <c r="S22" s="36"/>
      <c r="T22" s="37"/>
      <c r="U22" s="27"/>
      <c r="V22" s="27"/>
      <c r="W22" s="27"/>
      <c r="X22" s="27"/>
      <c r="Y22" s="38"/>
      <c r="Z22" s="27"/>
      <c r="AA22" s="19"/>
      <c r="AB22" s="25">
        <v>3</v>
      </c>
      <c r="AC22" s="13"/>
      <c r="AD22" s="13"/>
      <c r="AE22" s="14"/>
      <c r="AF22" s="26">
        <v>0.41666666666666669</v>
      </c>
      <c r="AG22" s="30"/>
      <c r="AH22" s="30"/>
      <c r="AI22" s="31"/>
      <c r="AJ22" s="25" t="s">
        <v>27</v>
      </c>
      <c r="AK22" s="14"/>
      <c r="AL22" s="25" t="str">
        <f>A21</f>
        <v>札幌西</v>
      </c>
      <c r="AM22" s="13"/>
      <c r="AN22" s="13"/>
      <c r="AO22" s="14"/>
      <c r="AP22" s="25" t="str">
        <f>A23</f>
        <v>八軒西</v>
      </c>
      <c r="AQ22" s="13"/>
      <c r="AR22" s="13"/>
      <c r="AS22" s="14"/>
      <c r="AT22" s="25" t="str">
        <f>AL23</f>
        <v>琴似中央</v>
      </c>
      <c r="AU22" s="13"/>
      <c r="AV22" s="13"/>
      <c r="AW22" s="14"/>
      <c r="AX22" s="25" t="str">
        <f>AP23</f>
        <v>平和</v>
      </c>
      <c r="AY22" s="13"/>
      <c r="AZ22" s="13"/>
      <c r="BA22" s="14"/>
      <c r="BB22" s="25" t="str">
        <f>A22</f>
        <v>琴似中央</v>
      </c>
      <c r="BC22" s="13"/>
      <c r="BD22" s="13"/>
      <c r="BE22" s="14"/>
      <c r="BF22" s="47" t="str">
        <f>IF(BG22&gt;BI22,"○",IF(BG22&lt;BI22,"●",IF(BG22&amp;BI22="","",IF(BG22=BI22,"△"))))</f>
        <v/>
      </c>
      <c r="BG22" s="48" t="str">
        <f>IF(BM21="","",BM21)</f>
        <v/>
      </c>
      <c r="BH22" s="48" t="s">
        <v>18</v>
      </c>
      <c r="BI22" s="48" t="str">
        <f>IF(BK21="","",BK21)</f>
        <v/>
      </c>
      <c r="BJ22" s="39"/>
      <c r="BK22" s="40"/>
      <c r="BL22" s="40"/>
      <c r="BM22" s="41"/>
      <c r="BN22" s="42" t="str">
        <f>IF(BO22&gt;BQ22,"○",IF(BO22&lt;BQ22,"●",IF(BO22&amp;BQ22="","",IF(BO22=BQ22,"△"))))</f>
        <v/>
      </c>
      <c r="BO22" s="43"/>
      <c r="BP22" s="43" t="s">
        <v>18</v>
      </c>
      <c r="BQ22" s="44"/>
      <c r="BR22" s="42" t="str">
        <f>IF(BS22&gt;BU22,"○",IF(BS22&lt;BU22,"●",IF(BS22&amp;BU22="","",IF(BS22=BU22,"△"))))</f>
        <v/>
      </c>
      <c r="BS22" s="43"/>
      <c r="BT22" s="43" t="s">
        <v>18</v>
      </c>
      <c r="BU22" s="44"/>
      <c r="BV22" s="27">
        <f>COUNTIF(BF22:BU22,"○")</f>
        <v>0</v>
      </c>
      <c r="BW22" s="27">
        <f>COUNTIF(BF22:BU22,"●")</f>
        <v>0</v>
      </c>
      <c r="BX22" s="27">
        <f>COUNTIF(BF22:BU22,"△")</f>
        <v>0</v>
      </c>
      <c r="BY22" s="27">
        <f>BV22*3+BX22</f>
        <v>0</v>
      </c>
      <c r="BZ22" s="45">
        <f>SUM(BG22,BK22,BO22,BS22)-SUM(BI22,BM22,BQ22,BU22)</f>
        <v>0</v>
      </c>
      <c r="CA22" s="27">
        <f>RANK(CB22,CB21:CB24,0)</f>
        <v>1</v>
      </c>
      <c r="CB22" s="46">
        <f>SUM(BY22*10000,BZ22*100,BG22,BK22,BO22,BS22)</f>
        <v>0</v>
      </c>
    </row>
    <row r="23" spans="1:98" ht="27" customHeight="1">
      <c r="A23" s="25" t="s">
        <v>20</v>
      </c>
      <c r="B23" s="13"/>
      <c r="C23" s="13"/>
      <c r="D23" s="14"/>
      <c r="E23" s="35"/>
      <c r="F23" s="36"/>
      <c r="G23" s="36"/>
      <c r="H23" s="37"/>
      <c r="I23" s="35"/>
      <c r="J23" s="36"/>
      <c r="K23" s="36"/>
      <c r="L23" s="37"/>
      <c r="M23" s="32"/>
      <c r="N23" s="33"/>
      <c r="O23" s="33"/>
      <c r="P23" s="34"/>
      <c r="Q23" s="35"/>
      <c r="R23" s="36"/>
      <c r="S23" s="36"/>
      <c r="T23" s="37"/>
      <c r="U23" s="27"/>
      <c r="V23" s="27"/>
      <c r="W23" s="27"/>
      <c r="X23" s="27"/>
      <c r="Y23" s="38"/>
      <c r="Z23" s="27"/>
      <c r="AA23" s="19"/>
      <c r="AB23" s="25">
        <v>4</v>
      </c>
      <c r="AC23" s="13"/>
      <c r="AD23" s="13"/>
      <c r="AE23" s="14"/>
      <c r="AF23" s="26">
        <v>0.43402777777777773</v>
      </c>
      <c r="AG23" s="30"/>
      <c r="AH23" s="30"/>
      <c r="AI23" s="31"/>
      <c r="AJ23" s="25" t="s">
        <v>30</v>
      </c>
      <c r="AK23" s="14"/>
      <c r="AL23" s="25" t="str">
        <f>A22</f>
        <v>琴似中央</v>
      </c>
      <c r="AM23" s="13"/>
      <c r="AN23" s="13"/>
      <c r="AO23" s="14"/>
      <c r="AP23" s="25" t="str">
        <f>A24</f>
        <v>平和</v>
      </c>
      <c r="AQ23" s="13"/>
      <c r="AR23" s="13"/>
      <c r="AS23" s="14"/>
      <c r="AT23" s="25" t="str">
        <f>AL22</f>
        <v>札幌西</v>
      </c>
      <c r="AU23" s="13"/>
      <c r="AV23" s="13"/>
      <c r="AW23" s="14"/>
      <c r="AX23" s="25" t="str">
        <f>AP22</f>
        <v>八軒西</v>
      </c>
      <c r="AY23" s="13"/>
      <c r="AZ23" s="13"/>
      <c r="BA23" s="14"/>
      <c r="BB23" s="25" t="str">
        <f>A23</f>
        <v>八軒西</v>
      </c>
      <c r="BC23" s="13"/>
      <c r="BD23" s="13"/>
      <c r="BE23" s="14"/>
      <c r="BF23" s="47" t="str">
        <f>IF(BG23&gt;BI23,"○",IF(BG23&lt;BI23,"●",IF(BG23&amp;BI23="","",IF(BG23=BI23,"△"))))</f>
        <v/>
      </c>
      <c r="BG23" s="48" t="str">
        <f>IF(BQ21="","",BQ21)</f>
        <v/>
      </c>
      <c r="BH23" s="48" t="s">
        <v>18</v>
      </c>
      <c r="BI23" s="48" t="str">
        <f>IF(BO21="","",BO21)</f>
        <v/>
      </c>
      <c r="BJ23" s="47" t="str">
        <f>IF(BK23&gt;BM23,"○",IF(BK23&lt;BM23,"●",IF(BK23&amp;BM23="","",IF(BK23=BM23,"△"))))</f>
        <v/>
      </c>
      <c r="BK23" s="48" t="str">
        <f>IF(BQ22="","",BQ22)</f>
        <v/>
      </c>
      <c r="BL23" s="48" t="s">
        <v>18</v>
      </c>
      <c r="BM23" s="48" t="str">
        <f>IF(BO22="","",BO22)</f>
        <v/>
      </c>
      <c r="BN23" s="49"/>
      <c r="BO23" s="50"/>
      <c r="BP23" s="50"/>
      <c r="BQ23" s="51"/>
      <c r="BR23" s="42" t="str">
        <f>IF(BS23&gt;BU23,"○",IF(BS23&lt;BU23,"●",IF(BS23&amp;BU23="","",IF(BS23=BU23,"△"))))</f>
        <v/>
      </c>
      <c r="BS23" s="43"/>
      <c r="BT23" s="43" t="s">
        <v>18</v>
      </c>
      <c r="BU23" s="44"/>
      <c r="BV23" s="27">
        <f>COUNTIF(BF23:BU23,"○")</f>
        <v>0</v>
      </c>
      <c r="BW23" s="27">
        <f>COUNTIF(BF23:BU23,"●")</f>
        <v>0</v>
      </c>
      <c r="BX23" s="27">
        <f>COUNTIF(BF23:BU23,"△")</f>
        <v>0</v>
      </c>
      <c r="BY23" s="27">
        <f>BV23*3+BX23</f>
        <v>0</v>
      </c>
      <c r="BZ23" s="45">
        <f>SUM(BG23,BK23,BO23,BS23)-SUM(BI23,BM23,BQ23,BU23)</f>
        <v>0</v>
      </c>
      <c r="CA23" s="27">
        <f>RANK(CB23,CB21:CB24,0)</f>
        <v>1</v>
      </c>
      <c r="CB23" s="46">
        <f>SUM(BY23*10000,BZ23*100,BG23,BK23,BO23,BS23)</f>
        <v>0</v>
      </c>
    </row>
    <row r="24" spans="1:98" ht="27" customHeight="1">
      <c r="A24" s="25" t="s">
        <v>47</v>
      </c>
      <c r="B24" s="13"/>
      <c r="C24" s="13"/>
      <c r="D24" s="14"/>
      <c r="E24" s="35"/>
      <c r="F24" s="36"/>
      <c r="G24" s="36"/>
      <c r="H24" s="37"/>
      <c r="I24" s="35"/>
      <c r="J24" s="36"/>
      <c r="K24" s="36"/>
      <c r="L24" s="37"/>
      <c r="M24" s="35"/>
      <c r="N24" s="36"/>
      <c r="O24" s="36"/>
      <c r="P24" s="37"/>
      <c r="Q24" s="32"/>
      <c r="R24" s="33"/>
      <c r="S24" s="33"/>
      <c r="T24" s="34"/>
      <c r="U24" s="27"/>
      <c r="V24" s="27"/>
      <c r="W24" s="27"/>
      <c r="X24" s="27"/>
      <c r="Y24" s="38"/>
      <c r="Z24" s="27"/>
      <c r="AA24" s="19"/>
      <c r="AB24" s="25">
        <v>5</v>
      </c>
      <c r="AC24" s="13"/>
      <c r="AD24" s="13"/>
      <c r="AE24" s="14"/>
      <c r="AF24" s="26">
        <v>0.45833333333333331</v>
      </c>
      <c r="AG24" s="30"/>
      <c r="AH24" s="30"/>
      <c r="AI24" s="31"/>
      <c r="AJ24" s="25" t="s">
        <v>30</v>
      </c>
      <c r="AK24" s="14"/>
      <c r="AL24" s="25" t="str">
        <f>A21</f>
        <v>札幌西</v>
      </c>
      <c r="AM24" s="13"/>
      <c r="AN24" s="13"/>
      <c r="AO24" s="14"/>
      <c r="AP24" s="25" t="str">
        <f>A24</f>
        <v>平和</v>
      </c>
      <c r="AQ24" s="13"/>
      <c r="AR24" s="13"/>
      <c r="AS24" s="14"/>
      <c r="AT24" s="25" t="str">
        <f>AL25</f>
        <v>琴似中央</v>
      </c>
      <c r="AU24" s="13"/>
      <c r="AV24" s="13"/>
      <c r="AW24" s="14"/>
      <c r="AX24" s="25" t="str">
        <f>AP25</f>
        <v>八軒西</v>
      </c>
      <c r="AY24" s="13"/>
      <c r="AZ24" s="13"/>
      <c r="BA24" s="14"/>
      <c r="BB24" s="25" t="str">
        <f>A24</f>
        <v>平和</v>
      </c>
      <c r="BC24" s="13"/>
      <c r="BD24" s="13"/>
      <c r="BE24" s="14"/>
      <c r="BF24" s="47" t="str">
        <f>IF(BG24&gt;BI24,"○",IF(BG24&lt;BI24,"●",IF(BG24&amp;BI24="","",IF(BG24=BI24,"△"))))</f>
        <v/>
      </c>
      <c r="BG24" s="48" t="str">
        <f>IF(BU21="","",BU21)</f>
        <v/>
      </c>
      <c r="BH24" s="48" t="s">
        <v>18</v>
      </c>
      <c r="BI24" s="48" t="str">
        <f>IF(BS21="","",BS21)</f>
        <v/>
      </c>
      <c r="BJ24" s="47" t="str">
        <f>IF(BK24&gt;BM24,"○",IF(BK24&lt;BM24,"●",IF(BK24&amp;BM24="","",IF(BK24=BM24,"△"))))</f>
        <v/>
      </c>
      <c r="BK24" s="48" t="str">
        <f>IF(BU22="","",BU22)</f>
        <v/>
      </c>
      <c r="BL24" s="48" t="s">
        <v>31</v>
      </c>
      <c r="BM24" s="48" t="str">
        <f>IF(BS22="","",BS22)</f>
        <v/>
      </c>
      <c r="BN24" s="47" t="str">
        <f>IF(BO24&gt;BQ24,"○",IF(BO24&lt;BQ24,"●",IF(BO24&amp;BQ24="","",IF(BO24=BQ24,"△"))))</f>
        <v/>
      </c>
      <c r="BO24" s="48" t="str">
        <f>IF(BU23="","",BU23)</f>
        <v/>
      </c>
      <c r="BP24" s="48" t="s">
        <v>31</v>
      </c>
      <c r="BQ24" s="48" t="str">
        <f>IF(BS23="","",BS23)</f>
        <v/>
      </c>
      <c r="BR24" s="39"/>
      <c r="BS24" s="40"/>
      <c r="BT24" s="40"/>
      <c r="BU24" s="41"/>
      <c r="BV24" s="27">
        <f>COUNTIF(BF24:BU24,"○")</f>
        <v>0</v>
      </c>
      <c r="BW24" s="27">
        <f>COUNTIF(BF24:BU24,"●")</f>
        <v>0</v>
      </c>
      <c r="BX24" s="27">
        <f>COUNTIF(BF24:BU24,"△")</f>
        <v>0</v>
      </c>
      <c r="BY24" s="27">
        <f>BV24*3+BX24</f>
        <v>0</v>
      </c>
      <c r="BZ24" s="45">
        <f>SUM(BG24,BK24,BO24,BS24)-SUM(BI24,BM24,BQ24,BU24)</f>
        <v>0</v>
      </c>
      <c r="CA24" s="27">
        <f>RANK(CB24,CB21:CB24,0)</f>
        <v>1</v>
      </c>
      <c r="CB24" s="46">
        <f>SUM(BY24*10000,BZ24*100,BG24,BK24,BO24,BS24)</f>
        <v>0</v>
      </c>
    </row>
    <row r="25" spans="1:98" ht="27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9"/>
      <c r="AB25" s="25">
        <v>6</v>
      </c>
      <c r="AC25" s="13"/>
      <c r="AD25" s="13"/>
      <c r="AE25" s="14"/>
      <c r="AF25" s="26">
        <v>0.47569444444444442</v>
      </c>
      <c r="AG25" s="30"/>
      <c r="AH25" s="30"/>
      <c r="AI25" s="31"/>
      <c r="AJ25" s="25" t="s">
        <v>30</v>
      </c>
      <c r="AK25" s="14"/>
      <c r="AL25" s="25" t="str">
        <f>A22</f>
        <v>琴似中央</v>
      </c>
      <c r="AM25" s="13"/>
      <c r="AN25" s="13"/>
      <c r="AO25" s="14"/>
      <c r="AP25" s="25" t="str">
        <f>A23</f>
        <v>八軒西</v>
      </c>
      <c r="AQ25" s="13"/>
      <c r="AR25" s="13"/>
      <c r="AS25" s="14"/>
      <c r="AT25" s="25" t="str">
        <f>AL24</f>
        <v>札幌西</v>
      </c>
      <c r="AU25" s="13"/>
      <c r="AV25" s="13"/>
      <c r="AW25" s="14"/>
      <c r="AX25" s="25" t="str">
        <f>AP24</f>
        <v>平和</v>
      </c>
      <c r="AY25" s="13"/>
      <c r="AZ25" s="13"/>
      <c r="BA25" s="14"/>
      <c r="BB25" s="18"/>
      <c r="BV25" s="18"/>
      <c r="BW25" s="18"/>
      <c r="BX25" s="18"/>
      <c r="BY25" s="18"/>
      <c r="BZ25" s="18"/>
      <c r="CA25" s="18"/>
    </row>
    <row r="26" spans="1:98" ht="27" customHeight="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9"/>
      <c r="BB26" s="18"/>
      <c r="BV26" s="18"/>
      <c r="BW26" s="18"/>
      <c r="BX26" s="18"/>
      <c r="BY26" s="18"/>
      <c r="BZ26" s="18"/>
      <c r="CA26" s="18"/>
    </row>
    <row r="27" spans="1:98" ht="27" customHeight="1">
      <c r="A27" s="8"/>
      <c r="B27" s="8"/>
      <c r="C27" s="8"/>
      <c r="D27" s="8"/>
      <c r="E27" s="8"/>
      <c r="F27" s="8"/>
      <c r="G27" s="8"/>
      <c r="H27" s="4"/>
      <c r="I27" s="4"/>
      <c r="J27" s="4"/>
      <c r="K27" s="4"/>
      <c r="L27" s="4"/>
      <c r="M27" s="4"/>
      <c r="N27" s="4" t="s">
        <v>1</v>
      </c>
      <c r="O27" s="4"/>
      <c r="P27" s="4" t="s">
        <v>25</v>
      </c>
      <c r="Q27" s="4"/>
      <c r="R27" s="4"/>
      <c r="S27" s="4"/>
      <c r="T27" s="4"/>
      <c r="U27" s="22" t="s">
        <v>3</v>
      </c>
      <c r="V27" s="22"/>
      <c r="W27" s="23">
        <v>3</v>
      </c>
      <c r="X27" s="23"/>
      <c r="Y27" s="23" t="s">
        <v>4</v>
      </c>
      <c r="Z27" s="23"/>
      <c r="AA27" s="24"/>
      <c r="AB27" s="25">
        <v>1</v>
      </c>
      <c r="AC27" s="13"/>
      <c r="AD27" s="13"/>
      <c r="AE27" s="14"/>
      <c r="AF27" s="26">
        <v>0.52083333333333337</v>
      </c>
      <c r="AG27" s="30"/>
      <c r="AH27" s="30"/>
      <c r="AI27" s="31"/>
      <c r="AJ27" s="25" t="s">
        <v>33</v>
      </c>
      <c r="AK27" s="14"/>
      <c r="AL27" s="25" t="str">
        <f>A29</f>
        <v>西野第二B</v>
      </c>
      <c r="AM27" s="13"/>
      <c r="AN27" s="13"/>
      <c r="AO27" s="14"/>
      <c r="AP27" s="25" t="str">
        <f>A30</f>
        <v>ボニータ</v>
      </c>
      <c r="AQ27" s="13"/>
      <c r="AR27" s="13"/>
      <c r="AS27" s="14"/>
      <c r="AT27" s="25" t="str">
        <f>AL28</f>
        <v>発寒</v>
      </c>
      <c r="AU27" s="13"/>
      <c r="AV27" s="13"/>
      <c r="AW27" s="14"/>
      <c r="AX27" s="25" t="str">
        <f>AP28</f>
        <v>山の手</v>
      </c>
      <c r="AY27" s="13"/>
      <c r="AZ27" s="13"/>
      <c r="BA27" s="1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 t="s">
        <v>1</v>
      </c>
      <c r="BP27" s="4"/>
      <c r="BQ27" s="4"/>
      <c r="BR27" s="4"/>
      <c r="BS27" s="4"/>
      <c r="BT27" s="4"/>
      <c r="BU27" s="4"/>
      <c r="BV27" s="4"/>
      <c r="BW27" s="18"/>
      <c r="BX27" s="18"/>
      <c r="BY27" s="18"/>
      <c r="BZ27" s="18"/>
      <c r="CA27" s="18"/>
      <c r="CB27" s="20"/>
    </row>
    <row r="28" spans="1:98" s="20" customFormat="1" ht="27" customHeight="1">
      <c r="A28" s="25" t="str">
        <f>BB28</f>
        <v>Ｄブロック</v>
      </c>
      <c r="B28" s="13"/>
      <c r="C28" s="13"/>
      <c r="D28" s="14"/>
      <c r="E28" s="25" t="str">
        <f>A29</f>
        <v>西野第二B</v>
      </c>
      <c r="F28" s="13"/>
      <c r="G28" s="13"/>
      <c r="H28" s="14"/>
      <c r="I28" s="25" t="str">
        <f>A30</f>
        <v>ボニータ</v>
      </c>
      <c r="J28" s="13"/>
      <c r="K28" s="13"/>
      <c r="L28" s="14"/>
      <c r="M28" s="25" t="str">
        <f>A31</f>
        <v>発寒</v>
      </c>
      <c r="N28" s="13"/>
      <c r="O28" s="13"/>
      <c r="P28" s="14"/>
      <c r="Q28" s="25" t="str">
        <f>A32</f>
        <v>山の手</v>
      </c>
      <c r="R28" s="13"/>
      <c r="S28" s="13"/>
      <c r="T28" s="14"/>
      <c r="U28" s="27" t="s">
        <v>8</v>
      </c>
      <c r="V28" s="27" t="s">
        <v>9</v>
      </c>
      <c r="W28" s="27" t="s">
        <v>10</v>
      </c>
      <c r="X28" s="28" t="s">
        <v>11</v>
      </c>
      <c r="Y28" s="29" t="s">
        <v>12</v>
      </c>
      <c r="Z28" s="28" t="s">
        <v>13</v>
      </c>
      <c r="AA28" s="19"/>
      <c r="AB28" s="25">
        <v>2</v>
      </c>
      <c r="AC28" s="13"/>
      <c r="AD28" s="13"/>
      <c r="AE28" s="14"/>
      <c r="AF28" s="26">
        <v>0.53819444444444442</v>
      </c>
      <c r="AG28" s="30"/>
      <c r="AH28" s="30"/>
      <c r="AI28" s="31"/>
      <c r="AJ28" s="25" t="s">
        <v>34</v>
      </c>
      <c r="AK28" s="14"/>
      <c r="AL28" s="25" t="str">
        <f>A31</f>
        <v>発寒</v>
      </c>
      <c r="AM28" s="13"/>
      <c r="AN28" s="13"/>
      <c r="AO28" s="14"/>
      <c r="AP28" s="25" t="str">
        <f>A32</f>
        <v>山の手</v>
      </c>
      <c r="AQ28" s="13"/>
      <c r="AR28" s="13"/>
      <c r="AS28" s="14"/>
      <c r="AT28" s="25" t="str">
        <f>AL27</f>
        <v>西野第二B</v>
      </c>
      <c r="AU28" s="13"/>
      <c r="AV28" s="13"/>
      <c r="AW28" s="14"/>
      <c r="AX28" s="25" t="str">
        <f>AP27</f>
        <v>ボニータ</v>
      </c>
      <c r="AY28" s="13"/>
      <c r="AZ28" s="13"/>
      <c r="BA28" s="14"/>
      <c r="BB28" s="25" t="s">
        <v>35</v>
      </c>
      <c r="BC28" s="13"/>
      <c r="BD28" s="13"/>
      <c r="BE28" s="14"/>
      <c r="BF28" s="25" t="str">
        <f>BB29</f>
        <v>西野第二B</v>
      </c>
      <c r="BG28" s="13"/>
      <c r="BH28" s="13"/>
      <c r="BI28" s="14"/>
      <c r="BJ28" s="25" t="str">
        <f>BB30</f>
        <v>ボニータ</v>
      </c>
      <c r="BK28" s="13"/>
      <c r="BL28" s="13"/>
      <c r="BM28" s="14"/>
      <c r="BN28" s="25" t="str">
        <f>BB31</f>
        <v>発寒</v>
      </c>
      <c r="BO28" s="13"/>
      <c r="BP28" s="13"/>
      <c r="BQ28" s="14"/>
      <c r="BR28" s="25" t="str">
        <f>BB32</f>
        <v>山の手</v>
      </c>
      <c r="BS28" s="13"/>
      <c r="BT28" s="13"/>
      <c r="BU28" s="14"/>
      <c r="BV28" s="27" t="s">
        <v>8</v>
      </c>
      <c r="BW28" s="27" t="s">
        <v>9</v>
      </c>
      <c r="BX28" s="27" t="s">
        <v>10</v>
      </c>
      <c r="BY28" s="27" t="s">
        <v>11</v>
      </c>
      <c r="BZ28" s="27" t="s">
        <v>12</v>
      </c>
      <c r="CA28" s="27" t="s">
        <v>13</v>
      </c>
      <c r="CB28" s="46"/>
    </row>
    <row r="29" spans="1:98" ht="27" customHeight="1">
      <c r="A29" s="25" t="s">
        <v>42</v>
      </c>
      <c r="B29" s="13"/>
      <c r="C29" s="13"/>
      <c r="D29" s="14"/>
      <c r="E29" s="32"/>
      <c r="F29" s="33"/>
      <c r="G29" s="33"/>
      <c r="H29" s="34"/>
      <c r="I29" s="35"/>
      <c r="J29" s="36"/>
      <c r="K29" s="36"/>
      <c r="L29" s="37"/>
      <c r="M29" s="52"/>
      <c r="N29" s="53"/>
      <c r="O29" s="53"/>
      <c r="P29" s="54"/>
      <c r="Q29" s="35"/>
      <c r="R29" s="36"/>
      <c r="S29" s="36"/>
      <c r="T29" s="37"/>
      <c r="U29" s="27"/>
      <c r="V29" s="27"/>
      <c r="W29" s="27"/>
      <c r="X29" s="27"/>
      <c r="Y29" s="38"/>
      <c r="Z29" s="27"/>
      <c r="AA29" s="19"/>
      <c r="AB29" s="25">
        <v>3</v>
      </c>
      <c r="AC29" s="13"/>
      <c r="AD29" s="13"/>
      <c r="AE29" s="14"/>
      <c r="AF29" s="26">
        <v>0.5625</v>
      </c>
      <c r="AG29" s="30"/>
      <c r="AH29" s="30"/>
      <c r="AI29" s="31"/>
      <c r="AJ29" s="25" t="s">
        <v>34</v>
      </c>
      <c r="AK29" s="14"/>
      <c r="AL29" s="25" t="str">
        <f>A29</f>
        <v>西野第二B</v>
      </c>
      <c r="AM29" s="13"/>
      <c r="AN29" s="13"/>
      <c r="AO29" s="14"/>
      <c r="AP29" s="25" t="str">
        <f>A31</f>
        <v>発寒</v>
      </c>
      <c r="AQ29" s="13"/>
      <c r="AR29" s="13"/>
      <c r="AS29" s="14"/>
      <c r="AT29" s="25" t="str">
        <f>AL30</f>
        <v>ボニータ</v>
      </c>
      <c r="AU29" s="13"/>
      <c r="AV29" s="13"/>
      <c r="AW29" s="14"/>
      <c r="AX29" s="25" t="str">
        <f>AP30</f>
        <v>山の手</v>
      </c>
      <c r="AY29" s="13"/>
      <c r="AZ29" s="13"/>
      <c r="BA29" s="14"/>
      <c r="BB29" s="25" t="str">
        <f>A29</f>
        <v>西野第二B</v>
      </c>
      <c r="BC29" s="13"/>
      <c r="BD29" s="13"/>
      <c r="BE29" s="14"/>
      <c r="BF29" s="39"/>
      <c r="BG29" s="40"/>
      <c r="BH29" s="40"/>
      <c r="BI29" s="41"/>
      <c r="BJ29" s="42" t="str">
        <f>IF(BK29&gt;BM29,"○",IF(BK29&lt;BM29,"●",IF(BK29&amp;BM29="","",IF(BK29=BM29,"△"))))</f>
        <v/>
      </c>
      <c r="BK29" s="43"/>
      <c r="BL29" s="43" t="s">
        <v>31</v>
      </c>
      <c r="BM29" s="44"/>
      <c r="BN29" s="42" t="str">
        <f>IF(BO29&gt;BQ29,"○",IF(BO29&lt;BQ29,"●",IF(BO29&amp;BQ29="","",IF(BO29=BQ29,"△"))))</f>
        <v/>
      </c>
      <c r="BO29" s="43"/>
      <c r="BP29" s="43" t="s">
        <v>31</v>
      </c>
      <c r="BQ29" s="44"/>
      <c r="BR29" s="42" t="str">
        <f>IF(BS29&gt;BU29,"○",IF(BS29&lt;BU29,"●",IF(BS29&amp;BU29="","",IF(BS29=BU29,"△"))))</f>
        <v/>
      </c>
      <c r="BS29" s="43"/>
      <c r="BT29" s="43" t="s">
        <v>31</v>
      </c>
      <c r="BU29" s="44"/>
      <c r="BV29" s="27">
        <f>COUNTIF(BF29:BU29,"○")</f>
        <v>0</v>
      </c>
      <c r="BW29" s="27">
        <f>COUNTIF(BF29:BU29,"●")</f>
        <v>0</v>
      </c>
      <c r="BX29" s="27">
        <f>COUNTIF(BF29:BU29,"△")</f>
        <v>0</v>
      </c>
      <c r="BY29" s="27">
        <f>BV29*3+BX29</f>
        <v>0</v>
      </c>
      <c r="BZ29" s="45">
        <f>SUM(BG29,BK29,BO29,BS29)-SUM(BI29,BM29,BQ29,BU29)</f>
        <v>0</v>
      </c>
      <c r="CA29" s="27">
        <f>RANK(CB29,CB29:CB32,0)</f>
        <v>1</v>
      </c>
      <c r="CB29" s="46">
        <f>SUM(BY29*10000,BZ29*100,BG29,BK29,BO29,BS29)</f>
        <v>0</v>
      </c>
    </row>
    <row r="30" spans="1:98" ht="27" customHeight="1">
      <c r="A30" s="25" t="s">
        <v>45</v>
      </c>
      <c r="B30" s="13"/>
      <c r="C30" s="13"/>
      <c r="D30" s="14"/>
      <c r="E30" s="35"/>
      <c r="F30" s="36"/>
      <c r="G30" s="36"/>
      <c r="H30" s="37"/>
      <c r="I30" s="32"/>
      <c r="J30" s="33"/>
      <c r="K30" s="33"/>
      <c r="L30" s="34"/>
      <c r="M30" s="35"/>
      <c r="N30" s="36"/>
      <c r="O30" s="36"/>
      <c r="P30" s="37"/>
      <c r="Q30" s="52"/>
      <c r="R30" s="53"/>
      <c r="S30" s="53"/>
      <c r="T30" s="54"/>
      <c r="U30" s="27"/>
      <c r="V30" s="27"/>
      <c r="W30" s="27"/>
      <c r="X30" s="27"/>
      <c r="Y30" s="38"/>
      <c r="Z30" s="27"/>
      <c r="AA30" s="19"/>
      <c r="AB30" s="25">
        <v>4</v>
      </c>
      <c r="AC30" s="13"/>
      <c r="AD30" s="13"/>
      <c r="AE30" s="14"/>
      <c r="AF30" s="26">
        <v>0.57986111111111105</v>
      </c>
      <c r="AG30" s="30"/>
      <c r="AH30" s="30"/>
      <c r="AI30" s="31"/>
      <c r="AJ30" s="25" t="s">
        <v>36</v>
      </c>
      <c r="AK30" s="14"/>
      <c r="AL30" s="25" t="str">
        <f>A30</f>
        <v>ボニータ</v>
      </c>
      <c r="AM30" s="13"/>
      <c r="AN30" s="13"/>
      <c r="AO30" s="14"/>
      <c r="AP30" s="25" t="str">
        <f>A32</f>
        <v>山の手</v>
      </c>
      <c r="AQ30" s="13"/>
      <c r="AR30" s="13"/>
      <c r="AS30" s="14"/>
      <c r="AT30" s="25" t="str">
        <f>AL29</f>
        <v>西野第二B</v>
      </c>
      <c r="AU30" s="13"/>
      <c r="AV30" s="13"/>
      <c r="AW30" s="14"/>
      <c r="AX30" s="25" t="str">
        <f>AP29</f>
        <v>発寒</v>
      </c>
      <c r="AY30" s="13"/>
      <c r="AZ30" s="13"/>
      <c r="BA30" s="14"/>
      <c r="BB30" s="25" t="str">
        <f>A30</f>
        <v>ボニータ</v>
      </c>
      <c r="BC30" s="13"/>
      <c r="BD30" s="13"/>
      <c r="BE30" s="14"/>
      <c r="BF30" s="47" t="str">
        <f>IF(BG30&gt;BI30,"○",IF(BG30&lt;BI30,"●",IF(BG30&amp;BI30="","",IF(BG30=BI30,"△"))))</f>
        <v/>
      </c>
      <c r="BG30" s="48" t="str">
        <f>IF(BM29="","",BM29)</f>
        <v/>
      </c>
      <c r="BH30" s="48" t="s">
        <v>31</v>
      </c>
      <c r="BI30" s="48" t="str">
        <f>IF(BK29="","",BK29)</f>
        <v/>
      </c>
      <c r="BJ30" s="39"/>
      <c r="BK30" s="40"/>
      <c r="BL30" s="40"/>
      <c r="BM30" s="41"/>
      <c r="BN30" s="42" t="str">
        <f>IF(BO30&gt;BQ30,"○",IF(BO30&lt;BQ30,"●",IF(BO30&amp;BQ30="","",IF(BO30=BQ30,"△"))))</f>
        <v/>
      </c>
      <c r="BO30" s="43"/>
      <c r="BP30" s="43" t="s">
        <v>31</v>
      </c>
      <c r="BQ30" s="44"/>
      <c r="BR30" s="42" t="str">
        <f>IF(BS30&gt;BU30,"○",IF(BS30&lt;BU30,"●",IF(BS30&amp;BU30="","",IF(BS30=BU30,"△"))))</f>
        <v/>
      </c>
      <c r="BS30" s="43"/>
      <c r="BT30" s="43" t="s">
        <v>31</v>
      </c>
      <c r="BU30" s="44"/>
      <c r="BV30" s="27">
        <f>COUNTIF(BF30:BU30,"○")</f>
        <v>0</v>
      </c>
      <c r="BW30" s="27">
        <f>COUNTIF(BF30:BU30,"●")</f>
        <v>0</v>
      </c>
      <c r="BX30" s="27">
        <f>COUNTIF(BF30:BU30,"△")</f>
        <v>0</v>
      </c>
      <c r="BY30" s="27">
        <f>BV30*3+BX30</f>
        <v>0</v>
      </c>
      <c r="BZ30" s="45">
        <f>SUM(BG30,BK30,BO30,BS30)-SUM(BI30,BM30,BQ30,BU30)</f>
        <v>0</v>
      </c>
      <c r="CA30" s="27">
        <f>RANK(CB30,CB29:CB32,0)</f>
        <v>1</v>
      </c>
      <c r="CB30" s="46">
        <f>SUM(BY30*10000,BZ30*100,BG30,BK30,BO30,BS30)</f>
        <v>0</v>
      </c>
    </row>
    <row r="31" spans="1:98" ht="27" customHeight="1">
      <c r="A31" s="25" t="s">
        <v>37</v>
      </c>
      <c r="B31" s="13"/>
      <c r="C31" s="13"/>
      <c r="D31" s="14"/>
      <c r="E31" s="35"/>
      <c r="F31" s="36"/>
      <c r="G31" s="36"/>
      <c r="H31" s="37"/>
      <c r="I31" s="35"/>
      <c r="J31" s="36"/>
      <c r="K31" s="36"/>
      <c r="L31" s="37"/>
      <c r="M31" s="32"/>
      <c r="N31" s="33"/>
      <c r="O31" s="33"/>
      <c r="P31" s="34"/>
      <c r="Q31" s="35"/>
      <c r="R31" s="36"/>
      <c r="S31" s="36"/>
      <c r="T31" s="37"/>
      <c r="U31" s="27"/>
      <c r="V31" s="27"/>
      <c r="W31" s="27"/>
      <c r="X31" s="27"/>
      <c r="Y31" s="38"/>
      <c r="Z31" s="27"/>
      <c r="AA31" s="19"/>
      <c r="AB31" s="25">
        <v>5</v>
      </c>
      <c r="AC31" s="13"/>
      <c r="AD31" s="13"/>
      <c r="AE31" s="14"/>
      <c r="AF31" s="26">
        <v>0.60416666666666663</v>
      </c>
      <c r="AG31" s="30"/>
      <c r="AH31" s="30"/>
      <c r="AI31" s="31"/>
      <c r="AJ31" s="25" t="s">
        <v>36</v>
      </c>
      <c r="AK31" s="14"/>
      <c r="AL31" s="25" t="str">
        <f>A29</f>
        <v>西野第二B</v>
      </c>
      <c r="AM31" s="13"/>
      <c r="AN31" s="13"/>
      <c r="AO31" s="14"/>
      <c r="AP31" s="25" t="str">
        <f>A32</f>
        <v>山の手</v>
      </c>
      <c r="AQ31" s="13"/>
      <c r="AR31" s="13"/>
      <c r="AS31" s="14"/>
      <c r="AT31" s="25" t="str">
        <f>AL32</f>
        <v>ボニータ</v>
      </c>
      <c r="AU31" s="13"/>
      <c r="AV31" s="13"/>
      <c r="AW31" s="14"/>
      <c r="AX31" s="25" t="str">
        <f>AP32</f>
        <v>発寒</v>
      </c>
      <c r="AY31" s="13"/>
      <c r="AZ31" s="13"/>
      <c r="BA31" s="14"/>
      <c r="BB31" s="25" t="str">
        <f>A31</f>
        <v>発寒</v>
      </c>
      <c r="BC31" s="13"/>
      <c r="BD31" s="13"/>
      <c r="BE31" s="14"/>
      <c r="BF31" s="47" t="str">
        <f>IF(BG31&gt;BI31,"○",IF(BG31&lt;BI31,"●",IF(BG31&amp;BI31="","",IF(BG31=BI31,"△"))))</f>
        <v/>
      </c>
      <c r="BG31" s="48" t="str">
        <f>IF(BQ29="","",BQ29)</f>
        <v/>
      </c>
      <c r="BH31" s="48" t="s">
        <v>31</v>
      </c>
      <c r="BI31" s="48" t="str">
        <f>IF(BO29="","",BO29)</f>
        <v/>
      </c>
      <c r="BJ31" s="47" t="str">
        <f>IF(BK31&gt;BM31,"○",IF(BK31&lt;BM31,"●",IF(BK31&amp;BM31="","",IF(BK31=BM31,"△"))))</f>
        <v/>
      </c>
      <c r="BK31" s="48" t="str">
        <f>IF(BQ30="","",BQ30)</f>
        <v/>
      </c>
      <c r="BL31" s="48" t="s">
        <v>31</v>
      </c>
      <c r="BM31" s="48" t="str">
        <f>IF(BO30="","",BO30)</f>
        <v/>
      </c>
      <c r="BN31" s="49"/>
      <c r="BO31" s="50"/>
      <c r="BP31" s="50"/>
      <c r="BQ31" s="51"/>
      <c r="BR31" s="42" t="str">
        <f>IF(BS31&gt;BU31,"○",IF(BS31&lt;BU31,"●",IF(BS31&amp;BU31="","",IF(BS31=BU31,"△"))))</f>
        <v/>
      </c>
      <c r="BS31" s="43"/>
      <c r="BT31" s="43" t="s">
        <v>31</v>
      </c>
      <c r="BU31" s="44"/>
      <c r="BV31" s="27">
        <f>COUNTIF(BF31:BU31,"○")</f>
        <v>0</v>
      </c>
      <c r="BW31" s="27">
        <f>COUNTIF(BF31:BU31,"●")</f>
        <v>0</v>
      </c>
      <c r="BX31" s="27">
        <f>COUNTIF(BF31:BU31,"△")</f>
        <v>0</v>
      </c>
      <c r="BY31" s="27">
        <f>BV31*3+BX31</f>
        <v>0</v>
      </c>
      <c r="BZ31" s="45">
        <f>SUM(BG31,BK31,BO31,BS31)-SUM(BI31,BM31,BQ31,BU31)</f>
        <v>0</v>
      </c>
      <c r="CA31" s="27">
        <f>RANK(CB31,CB29:CB32,0)</f>
        <v>1</v>
      </c>
      <c r="CB31" s="46">
        <f>SUM(BY31*10000,BZ31*100,BG31,BK31,BO31,BS31)</f>
        <v>0</v>
      </c>
    </row>
    <row r="32" spans="1:98" ht="27" customHeight="1">
      <c r="A32" s="25" t="s">
        <v>49</v>
      </c>
      <c r="B32" s="13"/>
      <c r="C32" s="13"/>
      <c r="D32" s="14"/>
      <c r="E32" s="35"/>
      <c r="F32" s="36"/>
      <c r="G32" s="36"/>
      <c r="H32" s="37"/>
      <c r="I32" s="52"/>
      <c r="J32" s="53"/>
      <c r="K32" s="53"/>
      <c r="L32" s="54"/>
      <c r="M32" s="35"/>
      <c r="N32" s="36"/>
      <c r="O32" s="36"/>
      <c r="P32" s="37"/>
      <c r="Q32" s="32"/>
      <c r="R32" s="33"/>
      <c r="S32" s="33"/>
      <c r="T32" s="34"/>
      <c r="U32" s="27"/>
      <c r="V32" s="27"/>
      <c r="W32" s="27"/>
      <c r="X32" s="27"/>
      <c r="Y32" s="38"/>
      <c r="Z32" s="27"/>
      <c r="AA32" s="19"/>
      <c r="AB32" s="25">
        <v>6</v>
      </c>
      <c r="AC32" s="13"/>
      <c r="AD32" s="13"/>
      <c r="AE32" s="14"/>
      <c r="AF32" s="26">
        <v>0.62152777777777779</v>
      </c>
      <c r="AG32" s="30"/>
      <c r="AH32" s="30"/>
      <c r="AI32" s="31"/>
      <c r="AJ32" s="25" t="s">
        <v>36</v>
      </c>
      <c r="AK32" s="14"/>
      <c r="AL32" s="25" t="str">
        <f>A30</f>
        <v>ボニータ</v>
      </c>
      <c r="AM32" s="13"/>
      <c r="AN32" s="13"/>
      <c r="AO32" s="14"/>
      <c r="AP32" s="25" t="str">
        <f>A31</f>
        <v>発寒</v>
      </c>
      <c r="AQ32" s="13"/>
      <c r="AR32" s="13"/>
      <c r="AS32" s="14"/>
      <c r="AT32" s="25" t="str">
        <f>AL31</f>
        <v>西野第二B</v>
      </c>
      <c r="AU32" s="13"/>
      <c r="AV32" s="13"/>
      <c r="AW32" s="14"/>
      <c r="AX32" s="25" t="str">
        <f>AP31</f>
        <v>山の手</v>
      </c>
      <c r="AY32" s="13"/>
      <c r="AZ32" s="13"/>
      <c r="BA32" s="14"/>
      <c r="BB32" s="25" t="str">
        <f>A32</f>
        <v>山の手</v>
      </c>
      <c r="BC32" s="13"/>
      <c r="BD32" s="13"/>
      <c r="BE32" s="14"/>
      <c r="BF32" s="47" t="str">
        <f>IF(BG32&gt;BI32,"○",IF(BG32&lt;BI32,"●",IF(BG32&amp;BI32="","",IF(BG32=BI32,"△"))))</f>
        <v/>
      </c>
      <c r="BG32" s="48" t="str">
        <f>IF(BU29="","",BU29)</f>
        <v/>
      </c>
      <c r="BH32" s="48" t="s">
        <v>31</v>
      </c>
      <c r="BI32" s="48" t="str">
        <f>IF(BS29="","",BS29)</f>
        <v/>
      </c>
      <c r="BJ32" s="47" t="str">
        <f>IF(BK32&gt;BM32,"○",IF(BK32&lt;BM32,"●",IF(BK32&amp;BM32="","",IF(BK32=BM32,"△"))))</f>
        <v/>
      </c>
      <c r="BK32" s="48" t="str">
        <f>IF(BU30="","",BU30)</f>
        <v/>
      </c>
      <c r="BL32" s="48" t="s">
        <v>31</v>
      </c>
      <c r="BM32" s="48" t="str">
        <f>IF(BS30="","",BS30)</f>
        <v/>
      </c>
      <c r="BN32" s="47" t="str">
        <f>IF(BO32&gt;BQ32,"○",IF(BO32&lt;BQ32,"●",IF(BO32&amp;BQ32="","",IF(BO32=BQ32,"△"))))</f>
        <v/>
      </c>
      <c r="BO32" s="48" t="str">
        <f>IF(BU31="","",BU31)</f>
        <v/>
      </c>
      <c r="BP32" s="48" t="s">
        <v>31</v>
      </c>
      <c r="BQ32" s="48" t="str">
        <f>IF(BS31="","",BS31)</f>
        <v/>
      </c>
      <c r="BR32" s="39"/>
      <c r="BS32" s="40"/>
      <c r="BT32" s="40"/>
      <c r="BU32" s="41"/>
      <c r="BV32" s="27">
        <f>COUNTIF(BF32:BU32,"○")</f>
        <v>0</v>
      </c>
      <c r="BW32" s="27">
        <f>COUNTIF(BF32:BU32,"●")</f>
        <v>0</v>
      </c>
      <c r="BX32" s="27">
        <f>COUNTIF(BF32:BU32,"△")</f>
        <v>0</v>
      </c>
      <c r="BY32" s="27">
        <f>BV32*3+BX32</f>
        <v>0</v>
      </c>
      <c r="BZ32" s="45">
        <f>SUM(BG32,BK32,BO32,BS32)-SUM(BI32,BM32,BQ32,BU32)</f>
        <v>0</v>
      </c>
      <c r="CA32" s="27">
        <f>RANK(CB32,CB29:CB32,0)</f>
        <v>1</v>
      </c>
      <c r="CB32" s="46">
        <f>SUM(BY32*10000,BZ32*100,BG32,BK32,BO32,BS32)</f>
        <v>0</v>
      </c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</row>
  </sheetData>
  <mergeCells count="331">
    <mergeCell ref="AP32:AS32"/>
    <mergeCell ref="AT32:AW32"/>
    <mergeCell ref="AX32:BA32"/>
    <mergeCell ref="BB32:BE32"/>
    <mergeCell ref="BR32:BU32"/>
    <mergeCell ref="A32:D32"/>
    <mergeCell ref="Q32:T32"/>
    <mergeCell ref="AB32:AE32"/>
    <mergeCell ref="AF32:AI32"/>
    <mergeCell ref="AJ32:AK32"/>
    <mergeCell ref="AL32:AO32"/>
    <mergeCell ref="AL31:AO31"/>
    <mergeCell ref="AP31:AS31"/>
    <mergeCell ref="AT31:AW31"/>
    <mergeCell ref="AX31:BA31"/>
    <mergeCell ref="BB31:BE31"/>
    <mergeCell ref="BN31:BQ31"/>
    <mergeCell ref="AP30:AS30"/>
    <mergeCell ref="AT30:AW30"/>
    <mergeCell ref="AX30:BA30"/>
    <mergeCell ref="BB30:BE30"/>
    <mergeCell ref="BJ30:BM30"/>
    <mergeCell ref="A31:D31"/>
    <mergeCell ref="M31:P31"/>
    <mergeCell ref="AB31:AE31"/>
    <mergeCell ref="AF31:AI31"/>
    <mergeCell ref="AJ31:AK31"/>
    <mergeCell ref="A30:D30"/>
    <mergeCell ref="I30:L30"/>
    <mergeCell ref="AB30:AE30"/>
    <mergeCell ref="AF30:AI30"/>
    <mergeCell ref="AJ30:AK30"/>
    <mergeCell ref="AL30:AO30"/>
    <mergeCell ref="AL29:AO29"/>
    <mergeCell ref="AP29:AS29"/>
    <mergeCell ref="AT29:AW29"/>
    <mergeCell ref="AX29:BA29"/>
    <mergeCell ref="BB29:BE29"/>
    <mergeCell ref="BF29:BI29"/>
    <mergeCell ref="BB28:BE28"/>
    <mergeCell ref="BF28:BI28"/>
    <mergeCell ref="BJ28:BM28"/>
    <mergeCell ref="BN28:BQ28"/>
    <mergeCell ref="BR28:BU28"/>
    <mergeCell ref="A29:D29"/>
    <mergeCell ref="E29:H29"/>
    <mergeCell ref="AB29:AE29"/>
    <mergeCell ref="AF29:AI29"/>
    <mergeCell ref="AJ29:AK29"/>
    <mergeCell ref="AF28:AI28"/>
    <mergeCell ref="AJ28:AK28"/>
    <mergeCell ref="AL28:AO28"/>
    <mergeCell ref="AP28:AS28"/>
    <mergeCell ref="AT28:AW28"/>
    <mergeCell ref="AX28:BA28"/>
    <mergeCell ref="A28:D28"/>
    <mergeCell ref="E28:H28"/>
    <mergeCell ref="I28:L28"/>
    <mergeCell ref="M28:P28"/>
    <mergeCell ref="Q28:T28"/>
    <mergeCell ref="AB28:AE28"/>
    <mergeCell ref="AT27:AW27"/>
    <mergeCell ref="AX27:BA27"/>
    <mergeCell ref="BB27:BH27"/>
    <mergeCell ref="BI27:BN27"/>
    <mergeCell ref="BO27:BP27"/>
    <mergeCell ref="BQ27:BV27"/>
    <mergeCell ref="Y27:Z27"/>
    <mergeCell ref="AB27:AE27"/>
    <mergeCell ref="AF27:AI27"/>
    <mergeCell ref="AJ27:AK27"/>
    <mergeCell ref="AL27:AO27"/>
    <mergeCell ref="AP27:AS27"/>
    <mergeCell ref="A27:G27"/>
    <mergeCell ref="H27:M27"/>
    <mergeCell ref="N27:O27"/>
    <mergeCell ref="P27:T27"/>
    <mergeCell ref="U27:V27"/>
    <mergeCell ref="W27:X27"/>
    <mergeCell ref="AP25:AS25"/>
    <mergeCell ref="AT25:AW25"/>
    <mergeCell ref="AX25:BA25"/>
    <mergeCell ref="BB24:BE24"/>
    <mergeCell ref="BR24:BU24"/>
    <mergeCell ref="AB19:AE19"/>
    <mergeCell ref="AF19:AI19"/>
    <mergeCell ref="AJ19:AK19"/>
    <mergeCell ref="AL19:AS19"/>
    <mergeCell ref="AT19:BA19"/>
    <mergeCell ref="A24:D24"/>
    <mergeCell ref="Q24:T24"/>
    <mergeCell ref="AB25:AE25"/>
    <mergeCell ref="AF25:AI25"/>
    <mergeCell ref="AJ25:AK25"/>
    <mergeCell ref="AL25:AO25"/>
    <mergeCell ref="AL24:AO24"/>
    <mergeCell ref="AP24:AS24"/>
    <mergeCell ref="AT24:AW24"/>
    <mergeCell ref="AX24:BA24"/>
    <mergeCell ref="BB23:BE23"/>
    <mergeCell ref="BN23:BQ23"/>
    <mergeCell ref="AP23:AS23"/>
    <mergeCell ref="AT23:AW23"/>
    <mergeCell ref="AX23:BA23"/>
    <mergeCell ref="BB22:BE22"/>
    <mergeCell ref="BJ22:BM22"/>
    <mergeCell ref="A23:D23"/>
    <mergeCell ref="M23:P23"/>
    <mergeCell ref="AB24:AE24"/>
    <mergeCell ref="AF24:AI24"/>
    <mergeCell ref="AJ24:AK24"/>
    <mergeCell ref="A22:D22"/>
    <mergeCell ref="I22:L22"/>
    <mergeCell ref="AB23:AE23"/>
    <mergeCell ref="AF23:AI23"/>
    <mergeCell ref="AJ23:AK23"/>
    <mergeCell ref="AL23:AO23"/>
    <mergeCell ref="AL22:AO22"/>
    <mergeCell ref="AP22:AS22"/>
    <mergeCell ref="AT22:AW22"/>
    <mergeCell ref="AX22:BA22"/>
    <mergeCell ref="BB21:BE21"/>
    <mergeCell ref="BF21:BI21"/>
    <mergeCell ref="BB20:BE20"/>
    <mergeCell ref="BF20:BI20"/>
    <mergeCell ref="BJ20:BM20"/>
    <mergeCell ref="BN20:BQ20"/>
    <mergeCell ref="BR20:BU20"/>
    <mergeCell ref="A21:D21"/>
    <mergeCell ref="E21:H21"/>
    <mergeCell ref="AB22:AE22"/>
    <mergeCell ref="AF22:AI22"/>
    <mergeCell ref="AJ22:AK22"/>
    <mergeCell ref="AF21:AI21"/>
    <mergeCell ref="AJ21:AK21"/>
    <mergeCell ref="AL21:AO21"/>
    <mergeCell ref="AP21:AS21"/>
    <mergeCell ref="AT21:AW21"/>
    <mergeCell ref="AX21:BA21"/>
    <mergeCell ref="AX20:BA20"/>
    <mergeCell ref="BI19:BN19"/>
    <mergeCell ref="BO19:BP19"/>
    <mergeCell ref="BQ19:BV19"/>
    <mergeCell ref="A20:D20"/>
    <mergeCell ref="E20:H20"/>
    <mergeCell ref="I20:L20"/>
    <mergeCell ref="M20:P20"/>
    <mergeCell ref="Q20:T20"/>
    <mergeCell ref="AB21:AE21"/>
    <mergeCell ref="AB20:AE20"/>
    <mergeCell ref="AF20:AI20"/>
    <mergeCell ref="AJ20:AK20"/>
    <mergeCell ref="AL20:AO20"/>
    <mergeCell ref="AP20:AS20"/>
    <mergeCell ref="AT20:AW20"/>
    <mergeCell ref="H19:M19"/>
    <mergeCell ref="N19:O19"/>
    <mergeCell ref="P19:T19"/>
    <mergeCell ref="U19:V19"/>
    <mergeCell ref="W19:X19"/>
    <mergeCell ref="Y19:Z19"/>
    <mergeCell ref="A17:D17"/>
    <mergeCell ref="Q17:T17"/>
    <mergeCell ref="BB17:BE17"/>
    <mergeCell ref="BR17:BU17"/>
    <mergeCell ref="AL16:AO16"/>
    <mergeCell ref="AP16:AS16"/>
    <mergeCell ref="AT16:AW16"/>
    <mergeCell ref="AX16:BA16"/>
    <mergeCell ref="BB16:BE16"/>
    <mergeCell ref="BN16:BQ16"/>
    <mergeCell ref="AP15:AS15"/>
    <mergeCell ref="AT15:AW15"/>
    <mergeCell ref="AX15:BA15"/>
    <mergeCell ref="BB15:BE15"/>
    <mergeCell ref="BJ15:BM15"/>
    <mergeCell ref="A16:D16"/>
    <mergeCell ref="M16:P16"/>
    <mergeCell ref="AB16:AE16"/>
    <mergeCell ref="AF16:AI16"/>
    <mergeCell ref="AJ16:AK16"/>
    <mergeCell ref="A15:D15"/>
    <mergeCell ref="I15:L15"/>
    <mergeCell ref="AB15:AE15"/>
    <mergeCell ref="AF15:AI15"/>
    <mergeCell ref="AJ15:AK15"/>
    <mergeCell ref="AL15:AO15"/>
    <mergeCell ref="AL10:AO10"/>
    <mergeCell ref="AP10:AS10"/>
    <mergeCell ref="AT10:AW10"/>
    <mergeCell ref="AX10:BA10"/>
    <mergeCell ref="BB14:BE14"/>
    <mergeCell ref="BF14:BI14"/>
    <mergeCell ref="BB13:BE13"/>
    <mergeCell ref="BF13:BI13"/>
    <mergeCell ref="BJ13:BM13"/>
    <mergeCell ref="BN13:BQ13"/>
    <mergeCell ref="BR13:BU13"/>
    <mergeCell ref="A14:D14"/>
    <mergeCell ref="E14:H14"/>
    <mergeCell ref="AB10:AE10"/>
    <mergeCell ref="AF10:AI10"/>
    <mergeCell ref="AJ10:AK10"/>
    <mergeCell ref="AF9:AI9"/>
    <mergeCell ref="AJ9:AK9"/>
    <mergeCell ref="AL9:AO9"/>
    <mergeCell ref="AP9:AS9"/>
    <mergeCell ref="AT9:AW9"/>
    <mergeCell ref="AX9:BA9"/>
    <mergeCell ref="A13:D13"/>
    <mergeCell ref="E13:H13"/>
    <mergeCell ref="I13:L13"/>
    <mergeCell ref="M13:P13"/>
    <mergeCell ref="Q13:T13"/>
    <mergeCell ref="AB9:AE9"/>
    <mergeCell ref="AT14:AW14"/>
    <mergeCell ref="AX14:BA14"/>
    <mergeCell ref="BB12:BH12"/>
    <mergeCell ref="BI12:BN12"/>
    <mergeCell ref="BO12:BP12"/>
    <mergeCell ref="BQ12:BV12"/>
    <mergeCell ref="Y12:Z12"/>
    <mergeCell ref="AB14:AE14"/>
    <mergeCell ref="AF14:AI14"/>
    <mergeCell ref="AJ14:AK14"/>
    <mergeCell ref="AL14:AO14"/>
    <mergeCell ref="AP14:AS14"/>
    <mergeCell ref="A12:G12"/>
    <mergeCell ref="H12:M12"/>
    <mergeCell ref="N12:O12"/>
    <mergeCell ref="P12:T12"/>
    <mergeCell ref="U12:V12"/>
    <mergeCell ref="W12:X12"/>
    <mergeCell ref="AX8:BA8"/>
    <mergeCell ref="AB13:AE13"/>
    <mergeCell ref="AF13:AI13"/>
    <mergeCell ref="AJ13:AK13"/>
    <mergeCell ref="AL13:AO13"/>
    <mergeCell ref="AP13:AS13"/>
    <mergeCell ref="AT13:AW13"/>
    <mergeCell ref="AX13:BA13"/>
    <mergeCell ref="AB8:AE8"/>
    <mergeCell ref="AF8:AI8"/>
    <mergeCell ref="AJ8:AK8"/>
    <mergeCell ref="AL8:AO8"/>
    <mergeCell ref="AP8:AS8"/>
    <mergeCell ref="AT8:AW8"/>
    <mergeCell ref="AL7:AO7"/>
    <mergeCell ref="AP7:AS7"/>
    <mergeCell ref="AT7:AW7"/>
    <mergeCell ref="AX7:BA7"/>
    <mergeCell ref="BB9:BE9"/>
    <mergeCell ref="BR9:BU9"/>
    <mergeCell ref="AP12:AS12"/>
    <mergeCell ref="AT12:AW12"/>
    <mergeCell ref="AX12:BA12"/>
    <mergeCell ref="BB8:BE8"/>
    <mergeCell ref="BN8:BQ8"/>
    <mergeCell ref="A9:D9"/>
    <mergeCell ref="Q9:T9"/>
    <mergeCell ref="AB7:AE7"/>
    <mergeCell ref="AF7:AI7"/>
    <mergeCell ref="AJ7:AK7"/>
    <mergeCell ref="A8:D8"/>
    <mergeCell ref="M8:P8"/>
    <mergeCell ref="AB12:AE12"/>
    <mergeCell ref="AF12:AI12"/>
    <mergeCell ref="AJ12:AK12"/>
    <mergeCell ref="AL12:AO12"/>
    <mergeCell ref="AL11:AO11"/>
    <mergeCell ref="AP11:AS11"/>
    <mergeCell ref="AT11:AW11"/>
    <mergeCell ref="AX11:BA11"/>
    <mergeCell ref="BB7:BE7"/>
    <mergeCell ref="BJ7:BM7"/>
    <mergeCell ref="AP6:AS6"/>
    <mergeCell ref="AT6:AW6"/>
    <mergeCell ref="AX6:BA6"/>
    <mergeCell ref="BB6:BE6"/>
    <mergeCell ref="BF6:BI6"/>
    <mergeCell ref="A7:D7"/>
    <mergeCell ref="I7:L7"/>
    <mergeCell ref="AB11:AE11"/>
    <mergeCell ref="AF11:AI11"/>
    <mergeCell ref="AJ11:AK11"/>
    <mergeCell ref="BF5:BI5"/>
    <mergeCell ref="BJ5:BM5"/>
    <mergeCell ref="BN5:BQ5"/>
    <mergeCell ref="BR5:BU5"/>
    <mergeCell ref="A6:D6"/>
    <mergeCell ref="E6:H6"/>
    <mergeCell ref="AB6:AE6"/>
    <mergeCell ref="AF6:AI6"/>
    <mergeCell ref="AJ6:AK6"/>
    <mergeCell ref="AL6:AO6"/>
    <mergeCell ref="AJ5:AK5"/>
    <mergeCell ref="AL5:AO5"/>
    <mergeCell ref="AP5:AS5"/>
    <mergeCell ref="AT5:AW5"/>
    <mergeCell ref="AX5:BA5"/>
    <mergeCell ref="BB5:BE5"/>
    <mergeCell ref="BI4:BN4"/>
    <mergeCell ref="BO4:BP4"/>
    <mergeCell ref="BQ4:BV4"/>
    <mergeCell ref="A5:D5"/>
    <mergeCell ref="E5:H5"/>
    <mergeCell ref="I5:L5"/>
    <mergeCell ref="M5:P5"/>
    <mergeCell ref="Q5:T5"/>
    <mergeCell ref="AB5:AE5"/>
    <mergeCell ref="AF5:AI5"/>
    <mergeCell ref="Y4:Z4"/>
    <mergeCell ref="AB4:AE4"/>
    <mergeCell ref="AF4:AI4"/>
    <mergeCell ref="AJ4:AK4"/>
    <mergeCell ref="AL4:AS4"/>
    <mergeCell ref="AT4:BA4"/>
    <mergeCell ref="A3:G3"/>
    <mergeCell ref="H4:M4"/>
    <mergeCell ref="N4:O4"/>
    <mergeCell ref="P4:T4"/>
    <mergeCell ref="U4:V4"/>
    <mergeCell ref="W4:X4"/>
    <mergeCell ref="A1:R2"/>
    <mergeCell ref="S1:Z1"/>
    <mergeCell ref="AB1:AS2"/>
    <mergeCell ref="BB1:BS2"/>
    <mergeCell ref="BT1:CA1"/>
    <mergeCell ref="S2:Z2"/>
    <mergeCell ref="AT2:BA2"/>
    <mergeCell ref="BT2:CA2"/>
  </mergeCells>
  <phoneticPr fontId="1"/>
  <printOptions horizontalCentered="1"/>
  <pageMargins left="0.59055118110236227" right="0.59055118110236227" top="0.51181102362204722" bottom="0.51181102362204722" header="0.51181102362204722" footer="0.51181102362204722"/>
  <pageSetup paperSize="9" scale="61" orientation="landscape" horizontalDpi="4294967294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交流フットＵ１２</vt:lpstr>
      <vt:lpstr>Sheet2</vt:lpstr>
      <vt:lpstr>Sheet3</vt:lpstr>
      <vt:lpstr>交流フットＵ１２!Print_Area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FJ-USER</cp:lastModifiedBy>
  <dcterms:created xsi:type="dcterms:W3CDTF">2014-10-04T07:42:50Z</dcterms:created>
  <dcterms:modified xsi:type="dcterms:W3CDTF">2014-10-08T22:13:12Z</dcterms:modified>
</cp:coreProperties>
</file>